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definedNames>
    <definedName name="_GoBack" localSheetId="0">Лист1!#REF!</definedName>
  </definedNames>
  <calcPr calcId="145621"/>
</workbook>
</file>

<file path=xl/calcChain.xml><?xml version="1.0" encoding="utf-8"?>
<calcChain xmlns="http://schemas.openxmlformats.org/spreadsheetml/2006/main">
  <c r="G356" i="1"/>
  <c r="F356"/>
  <c r="E356"/>
  <c r="D356"/>
  <c r="G353"/>
  <c r="F353"/>
  <c r="E353"/>
  <c r="D353"/>
  <c r="G344"/>
  <c r="F344"/>
  <c r="E344"/>
  <c r="D344"/>
  <c r="G335"/>
  <c r="F335"/>
  <c r="E335"/>
  <c r="D335"/>
  <c r="G328"/>
  <c r="F328"/>
  <c r="E328"/>
  <c r="D328"/>
  <c r="G273"/>
  <c r="F273"/>
  <c r="E273"/>
  <c r="D273"/>
  <c r="G270"/>
  <c r="F270"/>
  <c r="E270"/>
  <c r="D270"/>
  <c r="G262"/>
  <c r="F262"/>
  <c r="E262"/>
  <c r="D262"/>
  <c r="G254"/>
  <c r="F254"/>
  <c r="E254"/>
  <c r="D254"/>
  <c r="G248"/>
  <c r="F248"/>
  <c r="E248"/>
  <c r="D248"/>
  <c r="G315"/>
  <c r="G319"/>
  <c r="F315"/>
  <c r="E315"/>
  <c r="D315"/>
  <c r="G312"/>
  <c r="F312"/>
  <c r="E312"/>
  <c r="D312"/>
  <c r="G303"/>
  <c r="F303"/>
  <c r="F319"/>
  <c r="E303"/>
  <c r="D303"/>
  <c r="D398"/>
  <c r="G294"/>
  <c r="G320"/>
  <c r="F294"/>
  <c r="E294"/>
  <c r="E320"/>
  <c r="D294"/>
  <c r="D320"/>
  <c r="G287"/>
  <c r="F287"/>
  <c r="E287"/>
  <c r="D287"/>
  <c r="G239"/>
  <c r="F239"/>
  <c r="E239"/>
  <c r="D239"/>
  <c r="D241"/>
  <c r="C239"/>
  <c r="G235"/>
  <c r="F235"/>
  <c r="E235"/>
  <c r="D235"/>
  <c r="G226"/>
  <c r="F226"/>
  <c r="E226"/>
  <c r="D226"/>
  <c r="G217"/>
  <c r="F217"/>
  <c r="E217"/>
  <c r="D217"/>
  <c r="G210"/>
  <c r="G240"/>
  <c r="F210"/>
  <c r="F240"/>
  <c r="E210"/>
  <c r="E397"/>
  <c r="D210"/>
  <c r="G394"/>
  <c r="F394"/>
  <c r="E394"/>
  <c r="D394"/>
  <c r="D399"/>
  <c r="G391"/>
  <c r="F391"/>
  <c r="E391"/>
  <c r="D391"/>
  <c r="G382"/>
  <c r="F382"/>
  <c r="F395"/>
  <c r="E382"/>
  <c r="D382"/>
  <c r="G373"/>
  <c r="F373"/>
  <c r="E373"/>
  <c r="D373"/>
  <c r="G366"/>
  <c r="F366"/>
  <c r="E366"/>
  <c r="D366"/>
  <c r="D397"/>
  <c r="G161"/>
  <c r="F161"/>
  <c r="E161"/>
  <c r="D161"/>
  <c r="D162"/>
  <c r="G158"/>
  <c r="G401"/>
  <c r="F158"/>
  <c r="F163"/>
  <c r="E158"/>
  <c r="E163"/>
  <c r="D158"/>
  <c r="D401"/>
  <c r="G149"/>
  <c r="F149"/>
  <c r="E149"/>
  <c r="D149"/>
  <c r="G140"/>
  <c r="F140"/>
  <c r="E140"/>
  <c r="D140"/>
  <c r="G133"/>
  <c r="F133"/>
  <c r="E133"/>
  <c r="D133"/>
  <c r="G123"/>
  <c r="F123"/>
  <c r="E123"/>
  <c r="D123"/>
  <c r="G120"/>
  <c r="F120"/>
  <c r="E120"/>
  <c r="D120"/>
  <c r="G111"/>
  <c r="F111"/>
  <c r="E111"/>
  <c r="D111"/>
  <c r="G102"/>
  <c r="F102"/>
  <c r="E102"/>
  <c r="E125"/>
  <c r="D102"/>
  <c r="D125"/>
  <c r="G95"/>
  <c r="F95"/>
  <c r="E95"/>
  <c r="D95"/>
  <c r="D124"/>
  <c r="G85"/>
  <c r="G86"/>
  <c r="F85"/>
  <c r="F87"/>
  <c r="E85"/>
  <c r="D85"/>
  <c r="G82"/>
  <c r="F82"/>
  <c r="E82"/>
  <c r="E87"/>
  <c r="D82"/>
  <c r="G73"/>
  <c r="F73"/>
  <c r="E73"/>
  <c r="D73"/>
  <c r="G64"/>
  <c r="F64"/>
  <c r="E64"/>
  <c r="D64"/>
  <c r="G57"/>
  <c r="F57"/>
  <c r="E57"/>
  <c r="D57"/>
  <c r="G47"/>
  <c r="F47"/>
  <c r="E47"/>
  <c r="D47"/>
  <c r="G44"/>
  <c r="F44"/>
  <c r="E44"/>
  <c r="D44"/>
  <c r="G35"/>
  <c r="F35"/>
  <c r="F48"/>
  <c r="E35"/>
  <c r="D35"/>
  <c r="D48"/>
  <c r="G26"/>
  <c r="G49"/>
  <c r="F26"/>
  <c r="E26"/>
  <c r="D26"/>
  <c r="G18"/>
  <c r="F18"/>
  <c r="E18"/>
  <c r="D18"/>
  <c r="G199"/>
  <c r="G196"/>
  <c r="F196"/>
  <c r="E196"/>
  <c r="D196"/>
  <c r="G187"/>
  <c r="F187"/>
  <c r="E187"/>
  <c r="D187"/>
  <c r="G178"/>
  <c r="F178"/>
  <c r="E178"/>
  <c r="D178"/>
  <c r="G171"/>
  <c r="F171"/>
  <c r="F200"/>
  <c r="E171"/>
  <c r="E200"/>
  <c r="D171"/>
  <c r="D200"/>
  <c r="G357"/>
  <c r="F399"/>
  <c r="E358"/>
  <c r="D358"/>
  <c r="G278"/>
  <c r="G397"/>
  <c r="F397"/>
  <c r="F320"/>
  <c r="E124"/>
  <c r="F162"/>
  <c r="G399"/>
  <c r="D278"/>
  <c r="G358"/>
  <c r="F49"/>
  <c r="F241"/>
  <c r="E240"/>
  <c r="F86"/>
  <c r="E278"/>
  <c r="G200"/>
  <c r="G241"/>
  <c r="D201"/>
  <c r="D240"/>
  <c r="E162"/>
  <c r="E201"/>
  <c r="D86"/>
  <c r="E279"/>
  <c r="G162"/>
  <c r="E241"/>
  <c r="F358"/>
  <c r="E86"/>
  <c r="G395"/>
  <c r="G87"/>
  <c r="E357"/>
  <c r="D87"/>
  <c r="G124"/>
  <c r="F124"/>
  <c r="F201"/>
  <c r="G125"/>
  <c r="G201"/>
  <c r="D49"/>
  <c r="E48"/>
  <c r="G48"/>
  <c r="D357"/>
  <c r="F357"/>
  <c r="D396"/>
  <c r="E395"/>
  <c r="E396"/>
  <c r="E319"/>
  <c r="F125"/>
  <c r="D400"/>
  <c r="E49"/>
  <c r="E398"/>
  <c r="F279"/>
  <c r="G279"/>
  <c r="D319"/>
  <c r="G400"/>
  <c r="D279"/>
  <c r="E400"/>
  <c r="F278"/>
  <c r="F398"/>
  <c r="F400"/>
  <c r="F396"/>
  <c r="E399"/>
  <c r="G396"/>
  <c r="G398"/>
  <c r="D395"/>
  <c r="F401"/>
  <c r="D163"/>
  <c r="E401"/>
  <c r="G163"/>
</calcChain>
</file>

<file path=xl/sharedStrings.xml><?xml version="1.0" encoding="utf-8"?>
<sst xmlns="http://schemas.openxmlformats.org/spreadsheetml/2006/main" count="598" uniqueCount="216">
  <si>
    <t>Наименование блюда</t>
  </si>
  <si>
    <t>Вес блюда</t>
  </si>
  <si>
    <t xml:space="preserve">Прием пищи </t>
  </si>
  <si>
    <t>Пищевые вещества</t>
  </si>
  <si>
    <t>Белки</t>
  </si>
  <si>
    <t>Жиры</t>
  </si>
  <si>
    <t>Углеводы</t>
  </si>
  <si>
    <t>№ рецептуры</t>
  </si>
  <si>
    <t>Завтрак</t>
  </si>
  <si>
    <t>Энергетическая</t>
  </si>
  <si>
    <t xml:space="preserve"> ценность</t>
  </si>
  <si>
    <t>Итого за завтрак:</t>
  </si>
  <si>
    <t>Обед</t>
  </si>
  <si>
    <t>Итого за обед:</t>
  </si>
  <si>
    <t>Полдник</t>
  </si>
  <si>
    <t>Итого за полдник:</t>
  </si>
  <si>
    <t>«Согласовано»</t>
  </si>
  <si>
    <t>«Утверждаю»</t>
  </si>
  <si>
    <t>Генеральный директор</t>
  </si>
  <si>
    <t>МКП «Городской комбинат</t>
  </si>
  <si>
    <t>Школьного питания»</t>
  </si>
  <si>
    <t>____________Шахова А.М.</t>
  </si>
  <si>
    <t xml:space="preserve">Меню приготавливаемых блюд, разработанное в соответствии с СанПиН 2.3/2.4.3590-20 </t>
  </si>
  <si>
    <t>Директор__________________</t>
  </si>
  <si>
    <t>__________________________</t>
  </si>
  <si>
    <t>Возрастная категория: 7-11 лет</t>
  </si>
  <si>
    <t>Возрастная категория: 12 лет и старше</t>
  </si>
  <si>
    <t>Итого за день 1. Возрастная категория: 7-11 лет</t>
  </si>
  <si>
    <t>Итого за день 1. Возрастная категория: 12 лет и старше</t>
  </si>
  <si>
    <t>Итого за день 3. Возрастная категория: 7-11 лет</t>
  </si>
  <si>
    <t>Итого за день 3. Возрастная категория: 12 лет и старше</t>
  </si>
  <si>
    <t>Итого за день 5. Возрастная категория: 7-11 лет</t>
  </si>
  <si>
    <t>Итого за день 5. Возрастная категория: 12 лет и старше</t>
  </si>
  <si>
    <t>Итого за день 4. Возрастная категория: 7-11 лет</t>
  </si>
  <si>
    <t>Итого за день 4. Возрастная категория: 12 лет и старше</t>
  </si>
  <si>
    <t>Итого за день 6. Возрастная категория: 12 лет и старше</t>
  </si>
  <si>
    <t>Итого за день 7. Возрастная категория: 7-11 лет</t>
  </si>
  <si>
    <t>Итого за день 7. Возрастная категория: 12 лет и старше</t>
  </si>
  <si>
    <t>Итого за день 8. Возрастная категория: 7-11 лет</t>
  </si>
  <si>
    <t>Итого за день 8. Возрастная категория: 12 лет и старше</t>
  </si>
  <si>
    <t>Итого за день 9. Возрастная категория: 7-11 лет</t>
  </si>
  <si>
    <t>Итого за день 9. Возрастная категория: 12 лет и старше</t>
  </si>
  <si>
    <t>Среднее значение за период по завтракам 7-11 лет</t>
  </si>
  <si>
    <t>Среднее значение за период по обедам 7-11 лет</t>
  </si>
  <si>
    <t>Среднее значение за период по полдникам 7-11 лет</t>
  </si>
  <si>
    <t>Среднее значение за период по завтракам 12 лет и старше</t>
  </si>
  <si>
    <t>Среднее значение за период по обедам 12 лет и старше</t>
  </si>
  <si>
    <t>Среднее значение за период по полдникам 12 лет и старше</t>
  </si>
  <si>
    <t xml:space="preserve">День 2 </t>
  </si>
  <si>
    <t xml:space="preserve">День 3 </t>
  </si>
  <si>
    <t xml:space="preserve">День 4 </t>
  </si>
  <si>
    <t xml:space="preserve">День 5 </t>
  </si>
  <si>
    <t xml:space="preserve">День 8 </t>
  </si>
  <si>
    <t xml:space="preserve">День 9 </t>
  </si>
  <si>
    <t xml:space="preserve">День 6  </t>
  </si>
  <si>
    <t>Итого за день 10. Возрастная категория: 7-11 лет</t>
  </si>
  <si>
    <t>Итого за день 10. Возрастная категория: 12 лет и старше</t>
  </si>
  <si>
    <t>200/4</t>
  </si>
  <si>
    <t>-</t>
  </si>
  <si>
    <t xml:space="preserve">День 10 </t>
  </si>
  <si>
    <t>1 шт.</t>
  </si>
  <si>
    <t>Хлеб пшеничный йодированный</t>
  </si>
  <si>
    <t>Хлеб ржаной</t>
  </si>
  <si>
    <t>251а</t>
  </si>
  <si>
    <t>611а</t>
  </si>
  <si>
    <t>Закуска порционная (помидоры свежие)</t>
  </si>
  <si>
    <t>Итого за завтрак</t>
  </si>
  <si>
    <t>10/200</t>
  </si>
  <si>
    <t>694/998</t>
  </si>
  <si>
    <t>Яблоко свежее</t>
  </si>
  <si>
    <t>20/200</t>
  </si>
  <si>
    <t>157/998</t>
  </si>
  <si>
    <t>Десерт фруктовый</t>
  </si>
  <si>
    <t>1/100</t>
  </si>
  <si>
    <t>Итого за день 2. Возрастная категория: 7-11 лет</t>
  </si>
  <si>
    <t>Итого за день 2. Возрастная категория: 12 лет и старше</t>
  </si>
  <si>
    <t>30/250</t>
  </si>
  <si>
    <t>день 7</t>
  </si>
  <si>
    <t>20/250</t>
  </si>
  <si>
    <t>День 1</t>
  </si>
  <si>
    <t xml:space="preserve">Мандарин </t>
  </si>
  <si>
    <t>165/998</t>
  </si>
  <si>
    <t>Неделя 4</t>
  </si>
  <si>
    <r>
      <t xml:space="preserve">Уха Рыбацкая </t>
    </r>
    <r>
      <rPr>
        <sz val="7"/>
        <color indexed="8"/>
        <rFont val="Times New Roman"/>
        <family val="1"/>
        <charset val="204"/>
      </rPr>
      <t>(картофель, морковь, лук репчатый, масло подсолнечное, масло сливочное, сайра)</t>
    </r>
  </si>
  <si>
    <r>
      <t>Гарнир Забава</t>
    </r>
    <r>
      <rPr>
        <sz val="12"/>
        <color indexed="8"/>
        <rFont val="Times New Roman"/>
        <family val="1"/>
        <charset val="204"/>
      </rPr>
      <t xml:space="preserve"> </t>
    </r>
    <r>
      <rPr>
        <sz val="7"/>
        <color indexed="8"/>
        <rFont val="Times New Roman"/>
        <family val="1"/>
        <charset val="204"/>
      </rPr>
      <t>(крупа гречневая, крупа рисовая, масло слив., соль йод.)</t>
    </r>
  </si>
  <si>
    <r>
      <t xml:space="preserve">Макаронные изделия отварные </t>
    </r>
    <r>
      <rPr>
        <sz val="7"/>
        <color indexed="8"/>
        <rFont val="Times New Roman"/>
        <family val="1"/>
        <charset val="204"/>
      </rPr>
      <t>(макаронные изделия, масло сл.)</t>
    </r>
  </si>
  <si>
    <t>669а</t>
  </si>
  <si>
    <r>
      <t xml:space="preserve">Перловка отварная </t>
    </r>
    <r>
      <rPr>
        <sz val="8"/>
        <color indexed="8"/>
        <rFont val="Times New Roman"/>
        <family val="1"/>
        <charset val="204"/>
      </rPr>
      <t>(крупа перловая, вода, соль, масло сливочное.)</t>
    </r>
  </si>
  <si>
    <t>190/10</t>
  </si>
  <si>
    <t>154/998</t>
  </si>
  <si>
    <r>
      <t xml:space="preserve">Рис отварной </t>
    </r>
    <r>
      <rPr>
        <sz val="8"/>
        <color indexed="8"/>
        <rFont val="Times New Roman"/>
        <family val="1"/>
        <charset val="204"/>
      </rPr>
      <t>(рис, вода, соль йодир.)</t>
    </r>
  </si>
  <si>
    <r>
      <t xml:space="preserve">Перловка отварная </t>
    </r>
    <r>
      <rPr>
        <sz val="6"/>
        <color indexed="8"/>
        <rFont val="Times New Roman"/>
        <family val="1"/>
        <charset val="204"/>
      </rPr>
      <t>(крупа перловая, масло слив., соль йодир.)</t>
    </r>
  </si>
  <si>
    <r>
      <t xml:space="preserve">Борщ из свежей капусты с картофелем, с фаршем </t>
    </r>
    <r>
      <rPr>
        <sz val="6"/>
        <color indexed="8"/>
        <rFont val="Times New Roman"/>
        <family val="1"/>
        <charset val="204"/>
      </rPr>
      <t>(говядина, картофель, капуста, свекла, морковь, лук репч., томат паста, масло раст., соль йод.)</t>
    </r>
  </si>
  <si>
    <r>
      <t>Пюре картофельное(</t>
    </r>
    <r>
      <rPr>
        <sz val="6"/>
        <color indexed="8"/>
        <rFont val="Times New Roman"/>
        <family val="1"/>
        <charset val="204"/>
      </rPr>
      <t>картофель,молоко 3,2%,масло слив,соль йод,)</t>
    </r>
  </si>
  <si>
    <r>
      <t xml:space="preserve">Компот из кураги с вит С </t>
    </r>
    <r>
      <rPr>
        <sz val="6"/>
        <color indexed="8"/>
        <rFont val="Times New Roman"/>
        <family val="1"/>
        <charset val="204"/>
      </rPr>
      <t>(курага, сахар, лимон.кислота,  аскорб. кислота)</t>
    </r>
  </si>
  <si>
    <r>
      <t>Котлета Мечта с маслом</t>
    </r>
    <r>
      <rPr>
        <sz val="6"/>
        <color indexed="8"/>
        <rFont val="Times New Roman"/>
        <family val="1"/>
        <charset val="204"/>
      </rPr>
      <t xml:space="preserve"> ( минтай, свинина, манка,  хлеб пш, молоко, лук репч., сухари панир., масло растит., масло слс</t>
    </r>
    <r>
      <rPr>
        <sz val="7"/>
        <color indexed="8"/>
        <rFont val="Times New Roman"/>
        <family val="1"/>
        <charset val="204"/>
      </rPr>
      <t xml:space="preserve">) </t>
    </r>
    <r>
      <rPr>
        <sz val="10"/>
        <color indexed="8"/>
        <rFont val="Times New Roman"/>
        <family val="1"/>
        <charset val="204"/>
      </rPr>
      <t>90/10</t>
    </r>
  </si>
  <si>
    <r>
      <t xml:space="preserve">Чай с лимоном </t>
    </r>
    <r>
      <rPr>
        <sz val="6"/>
        <color indexed="8"/>
        <rFont val="Times New Roman"/>
        <family val="1"/>
        <charset val="204"/>
      </rPr>
      <t>(чай, сахар,лимон)</t>
    </r>
  </si>
  <si>
    <r>
      <t xml:space="preserve">Компот из сухофруктов с вит С </t>
    </r>
    <r>
      <rPr>
        <sz val="6"/>
        <color indexed="8"/>
        <rFont val="Times New Roman"/>
        <family val="1"/>
        <charset val="204"/>
      </rPr>
      <t>(смесь сухофруктов, сахар, лимон.кислота,  аскорб. кислота)</t>
    </r>
  </si>
  <si>
    <t>197/998</t>
  </si>
  <si>
    <r>
      <t xml:space="preserve">Мясо тушеное с морковью и луком </t>
    </r>
    <r>
      <rPr>
        <sz val="6"/>
        <color indexed="8"/>
        <rFont val="Times New Roman"/>
        <family val="1"/>
        <charset val="204"/>
      </rPr>
      <t xml:space="preserve">(говядина, морковь, лук репч., масло подсол., томат, мука пшен., соль йодир.) </t>
    </r>
    <r>
      <rPr>
        <sz val="10"/>
        <color indexed="8"/>
        <rFont val="Times New Roman"/>
        <family val="1"/>
        <charset val="204"/>
      </rPr>
      <t>50/70</t>
    </r>
  </si>
  <si>
    <r>
      <t xml:space="preserve">Макаронные изделия отварные </t>
    </r>
    <r>
      <rPr>
        <sz val="6"/>
        <color indexed="8"/>
        <rFont val="Times New Roman"/>
        <family val="1"/>
        <charset val="204"/>
      </rPr>
      <t>(макаронные изделия, масло сливочное, соль йод.)</t>
    </r>
  </si>
  <si>
    <t>898а</t>
  </si>
  <si>
    <r>
      <t xml:space="preserve">Суп-лапша домашняя с фаршем </t>
    </r>
    <r>
      <rPr>
        <sz val="6"/>
        <color indexed="8"/>
        <rFont val="Times New Roman"/>
        <family val="1"/>
        <charset val="204"/>
      </rPr>
      <t>( лапша домашняя роллтон,  лук репч., морковь, масло раст, соль йодир.)</t>
    </r>
  </si>
  <si>
    <r>
      <t xml:space="preserve">Котлета Незнайка с соусом крас. осн </t>
    </r>
    <r>
      <rPr>
        <sz val="6"/>
        <color indexed="8"/>
        <rFont val="Times New Roman"/>
        <family val="1"/>
        <charset val="204"/>
      </rPr>
      <t xml:space="preserve">(говядина, свинина,молоко, хлеб пш.йодир., лук репч., яйцо, сухари панир., масло подс. соль йдир.)  </t>
    </r>
    <r>
      <rPr>
        <sz val="10"/>
        <color indexed="8"/>
        <rFont val="Times New Roman"/>
        <family val="1"/>
        <charset val="204"/>
      </rPr>
      <t>80/30</t>
    </r>
  </si>
  <si>
    <t>225а/370</t>
  </si>
  <si>
    <r>
      <t xml:space="preserve">Гарнир каша гречневая рассыпчатая  </t>
    </r>
    <r>
      <rPr>
        <sz val="6"/>
        <color indexed="8"/>
        <rFont val="Times New Roman"/>
        <family val="1"/>
        <charset val="204"/>
      </rPr>
      <t>(крупа гречневая, масло сливочное, соль йод.)</t>
    </r>
  </si>
  <si>
    <t>150/5</t>
  </si>
  <si>
    <r>
      <t xml:space="preserve">Какао-напиток </t>
    </r>
    <r>
      <rPr>
        <sz val="7"/>
        <color indexed="8"/>
        <rFont val="Times New Roman"/>
        <family val="1"/>
        <charset val="204"/>
      </rPr>
      <t>(какао порошок, молоко, сахар)</t>
    </r>
  </si>
  <si>
    <r>
      <t xml:space="preserve">Щи по - уральски из свежей капусты с фаршем </t>
    </r>
    <r>
      <rPr>
        <sz val="7"/>
        <color indexed="8"/>
        <rFont val="Times New Roman"/>
        <family val="1"/>
        <charset val="204"/>
      </rPr>
      <t>(фарш гов., крупа перловая, лук репч., морковь, капуста св., масло подсолн., соль йодир., томат. паста)</t>
    </r>
  </si>
  <si>
    <r>
      <t>Чай с сахаром</t>
    </r>
    <r>
      <rPr>
        <sz val="11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(чай, сахар)</t>
    </r>
  </si>
  <si>
    <r>
      <t>Кокрок «Малыш»</t>
    </r>
    <r>
      <rPr>
        <sz val="12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(мука, сахар-песок, дрожжи, яйцо, масло сл.)</t>
    </r>
  </si>
  <si>
    <r>
      <t xml:space="preserve">Пюре овощное </t>
    </r>
    <r>
      <rPr>
        <sz val="7"/>
        <color indexed="8"/>
        <rFont val="Times New Roman"/>
        <family val="1"/>
        <charset val="204"/>
      </rPr>
      <t>(картофель, морковь,  молоко, масло слив., соль йод.)</t>
    </r>
  </si>
  <si>
    <r>
      <t>Плюшка "Эстонская" с сыром</t>
    </r>
    <r>
      <rPr>
        <sz val="8"/>
        <color indexed="8"/>
        <rFont val="Times New Roman"/>
        <family val="1"/>
        <charset val="204"/>
      </rPr>
      <t xml:space="preserve"> </t>
    </r>
    <r>
      <rPr>
        <sz val="7"/>
        <color indexed="8"/>
        <rFont val="Times New Roman"/>
        <family val="1"/>
        <charset val="204"/>
      </rPr>
      <t>(тесто сдобное дрожжевое, сыр, масло слив.)</t>
    </r>
  </si>
  <si>
    <r>
      <t>Чай с лимоном</t>
    </r>
    <r>
      <rPr>
        <sz val="12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</t>
    </r>
    <r>
      <rPr>
        <sz val="7"/>
        <color indexed="8"/>
        <rFont val="Times New Roman"/>
        <family val="1"/>
        <charset val="204"/>
      </rPr>
      <t>чай, сахар-песок, лимон)</t>
    </r>
  </si>
  <si>
    <r>
      <t xml:space="preserve">Кофейный напиток злаковый </t>
    </r>
    <r>
      <rPr>
        <sz val="6"/>
        <color indexed="8"/>
        <rFont val="Times New Roman"/>
        <family val="1"/>
        <charset val="204"/>
      </rPr>
      <t>(кофейный напиток, молоко, сахар)</t>
    </r>
  </si>
  <si>
    <t>25/200</t>
  </si>
  <si>
    <r>
      <t>Тефтели I вариант с соусом крас. основн (</t>
    </r>
    <r>
      <rPr>
        <sz val="8"/>
        <color indexed="8"/>
        <rFont val="Times New Roman"/>
        <family val="1"/>
        <charset val="204"/>
      </rPr>
      <t>говядина, лук, хлеб,мука,соль, масло подсолн., вода)</t>
    </r>
    <r>
      <rPr>
        <sz val="10"/>
        <color indexed="8"/>
        <rFont val="Times New Roman"/>
        <family val="1"/>
        <charset val="204"/>
      </rPr>
      <t>85/30.</t>
    </r>
  </si>
  <si>
    <r>
      <t>К</t>
    </r>
    <r>
      <rPr>
        <sz val="10"/>
        <color indexed="8"/>
        <rFont val="Times New Roman"/>
        <family val="1"/>
        <charset val="204"/>
      </rPr>
      <t xml:space="preserve">омпот из кураги с витамином  С </t>
    </r>
    <r>
      <rPr>
        <sz val="8"/>
        <color indexed="8"/>
        <rFont val="Times New Roman"/>
        <family val="1"/>
        <charset val="204"/>
      </rPr>
      <t>(</t>
    </r>
    <r>
      <rPr>
        <sz val="7"/>
        <color indexed="8"/>
        <rFont val="Times New Roman"/>
        <family val="1"/>
        <charset val="204"/>
      </rPr>
      <t>курага, вода, сахар, лимонная к-та, аскорбиновая к-та.)</t>
    </r>
  </si>
  <si>
    <r>
      <t>Ватрушка с творогом</t>
    </r>
    <r>
      <rPr>
        <sz val="8"/>
        <color indexed="8"/>
        <rFont val="Times New Roman"/>
        <family val="1"/>
        <charset val="204"/>
      </rPr>
      <t xml:space="preserve"> </t>
    </r>
    <r>
      <rPr>
        <sz val="7"/>
        <color indexed="8"/>
        <rFont val="Times New Roman"/>
        <family val="1"/>
        <charset val="204"/>
      </rPr>
      <t>(мука пш.,творог, масло сл., сахар,яйцо,дрожжи, ,соль йод., масло раст.)</t>
    </r>
  </si>
  <si>
    <r>
      <t>Чай с сахаром</t>
    </r>
    <r>
      <rPr>
        <sz val="8"/>
        <color indexed="8"/>
        <rFont val="Times New Roman"/>
        <family val="1"/>
        <charset val="204"/>
      </rPr>
      <t xml:space="preserve"> </t>
    </r>
    <r>
      <rPr>
        <sz val="7"/>
        <color indexed="8"/>
        <rFont val="Times New Roman"/>
        <family val="1"/>
        <charset val="204"/>
      </rPr>
      <t>(чай, сахар-песок)</t>
    </r>
  </si>
  <si>
    <r>
      <t xml:space="preserve">Напиток из шиповника  </t>
    </r>
    <r>
      <rPr>
        <sz val="6"/>
        <color indexed="8"/>
        <rFont val="Times New Roman"/>
        <family val="1"/>
        <charset val="204"/>
      </rPr>
      <t>(шиповник, сахар, лимон)</t>
    </r>
  </si>
  <si>
    <t xml:space="preserve">Хлеб пшеничный йодированный </t>
  </si>
  <si>
    <r>
      <t xml:space="preserve">Суп-лапша домашняя с фаршем  </t>
    </r>
    <r>
      <rPr>
        <sz val="6"/>
        <color indexed="8"/>
        <rFont val="Times New Roman"/>
        <family val="1"/>
        <charset val="204"/>
      </rPr>
      <t>( фарш., лапша домашняя роллтон,  лук репч., морковь, масло раст, соль йодир.)</t>
    </r>
  </si>
  <si>
    <r>
      <t xml:space="preserve">Гарнир каша гречневая рассыпчатая </t>
    </r>
    <r>
      <rPr>
        <sz val="6"/>
        <color indexed="8"/>
        <rFont val="Times New Roman"/>
        <family val="1"/>
        <charset val="204"/>
      </rPr>
      <t>(крупа гречневая, масло сливочное, соль йод.)</t>
    </r>
  </si>
  <si>
    <r>
      <t>Плюшка "Эстонская" с сыром</t>
    </r>
    <r>
      <rPr>
        <sz val="12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(тесто сдобное дрожжевое, сыр, масло слив.)</t>
    </r>
  </si>
  <si>
    <t xml:space="preserve">Банан </t>
  </si>
  <si>
    <r>
      <t>Чай с сахаром</t>
    </r>
    <r>
      <rPr>
        <sz val="8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(чай, сахар-песок)</t>
    </r>
  </si>
  <si>
    <r>
      <t xml:space="preserve">Колобки «Приморье» с соусом белым </t>
    </r>
    <r>
      <rPr>
        <sz val="7"/>
        <color indexed="8"/>
        <rFont val="Times New Roman"/>
        <family val="1"/>
        <charset val="204"/>
      </rPr>
      <t>(горбуша, крупа рисовая, лук репч., масло раст., соль йодир., соус белый)</t>
    </r>
    <r>
      <rPr>
        <sz val="10"/>
        <color indexed="8"/>
        <rFont val="Times New Roman"/>
        <family val="1"/>
        <charset val="204"/>
      </rPr>
      <t xml:space="preserve"> 80/30</t>
    </r>
  </si>
  <si>
    <r>
      <t>Чай  черный</t>
    </r>
    <r>
      <rPr>
        <sz val="11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(чай, вода)</t>
    </r>
  </si>
  <si>
    <r>
      <t>Рогалик сахарный</t>
    </r>
    <r>
      <rPr>
        <sz val="8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(мука, масло сл., яйцо, сахар-песок, сода, соль йод.)</t>
    </r>
  </si>
  <si>
    <t xml:space="preserve">Хлеб ржаной </t>
  </si>
  <si>
    <r>
      <t>Коржик «Загорский»</t>
    </r>
    <r>
      <rPr>
        <sz val="8"/>
        <color indexed="8"/>
        <rFont val="Times New Roman"/>
        <family val="1"/>
        <charset val="204"/>
      </rPr>
      <t xml:space="preserve"> </t>
    </r>
    <r>
      <rPr>
        <sz val="7"/>
        <color indexed="8"/>
        <rFont val="Times New Roman"/>
        <family val="1"/>
        <charset val="204"/>
      </rPr>
      <t>(мука, сахар-песок, масло сл., яйцо, молоко, ванилин, масло подс.)</t>
    </r>
  </si>
  <si>
    <r>
      <t>Чай с молоком</t>
    </r>
    <r>
      <rPr>
        <sz val="8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(чай, молоко)</t>
    </r>
  </si>
  <si>
    <r>
      <t>Яйцо вареное (</t>
    </r>
    <r>
      <rPr>
        <sz val="10"/>
        <color indexed="8"/>
        <rFont val="Times New Roman"/>
        <family val="1"/>
        <charset val="204"/>
      </rPr>
      <t>1 шт.)</t>
    </r>
  </si>
  <si>
    <t>15/250</t>
  </si>
  <si>
    <r>
      <t xml:space="preserve">Каша молочная овсяная «Геркулес» с маслом </t>
    </r>
    <r>
      <rPr>
        <sz val="6"/>
        <color indexed="8"/>
        <rFont val="Times New Roman"/>
        <family val="1"/>
        <charset val="204"/>
      </rPr>
      <t>(крупа геркулес, молоко, сахар, соль йод., масло слив.)</t>
    </r>
    <r>
      <rPr>
        <sz val="10"/>
        <color indexed="8"/>
        <rFont val="Times New Roman"/>
        <family val="1"/>
        <charset val="204"/>
      </rPr>
      <t xml:space="preserve"> 100/10</t>
    </r>
  </si>
  <si>
    <r>
      <t xml:space="preserve">Пудинг  из творога со сгущенным молоком </t>
    </r>
    <r>
      <rPr>
        <sz val="7"/>
        <color indexed="8"/>
        <rFont val="Times New Roman"/>
        <family val="1"/>
        <charset val="204"/>
      </rPr>
      <t>(творог, сахар-песок, изюм, яйцо, масло слив., сметана, крупа манная, соль йодир., молоко сгущ.)</t>
    </r>
    <r>
      <rPr>
        <sz val="10"/>
        <color indexed="8"/>
        <rFont val="Times New Roman"/>
        <family val="1"/>
        <charset val="204"/>
      </rPr>
      <t xml:space="preserve"> 70/20</t>
    </r>
  </si>
  <si>
    <t xml:space="preserve">Груша свежая </t>
  </si>
  <si>
    <r>
      <t xml:space="preserve">Каша молочная овсяная «Геркулес» с маслом </t>
    </r>
    <r>
      <rPr>
        <sz val="6"/>
        <color indexed="8"/>
        <rFont val="Times New Roman"/>
        <family val="1"/>
        <charset val="204"/>
      </rPr>
      <t>(крупа геркулес, молоко, сахар, соль йод., масло слив.)</t>
    </r>
    <r>
      <rPr>
        <sz val="10"/>
        <color indexed="8"/>
        <rFont val="Times New Roman"/>
        <family val="1"/>
        <charset val="204"/>
      </rPr>
      <t xml:space="preserve"> 120/10</t>
    </r>
  </si>
  <si>
    <r>
      <t>К</t>
    </r>
    <r>
      <rPr>
        <sz val="10"/>
        <color indexed="8"/>
        <rFont val="Times New Roman"/>
        <family val="1"/>
        <charset val="204"/>
      </rPr>
      <t xml:space="preserve">омпот  из кураги с витамином  С </t>
    </r>
    <r>
      <rPr>
        <sz val="8"/>
        <color indexed="8"/>
        <rFont val="Times New Roman"/>
        <family val="1"/>
        <charset val="204"/>
      </rPr>
      <t>(</t>
    </r>
    <r>
      <rPr>
        <sz val="7"/>
        <color indexed="8"/>
        <rFont val="Times New Roman"/>
        <family val="1"/>
        <charset val="204"/>
      </rPr>
      <t>курага, вода, сахар, лимонная к-та, аскорбиновая к-та.)</t>
    </r>
  </si>
  <si>
    <r>
      <t xml:space="preserve">Кекс столичный </t>
    </r>
    <r>
      <rPr>
        <sz val="7"/>
        <color indexed="8"/>
        <rFont val="Times New Roman"/>
        <family val="1"/>
        <charset val="204"/>
      </rPr>
      <t>(кондитерский цех)</t>
    </r>
  </si>
  <si>
    <r>
      <t>Пирожки печеные с мясом, луком</t>
    </r>
    <r>
      <rPr>
        <sz val="8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 xml:space="preserve"> </t>
    </r>
    <r>
      <rPr>
        <sz val="7"/>
        <color indexed="8"/>
        <rFont val="Times New Roman"/>
        <family val="1"/>
        <charset val="204"/>
      </rPr>
      <t>(тесто сдоб., фарш мясной с луком, яйцо, масло раст.)</t>
    </r>
  </si>
  <si>
    <r>
      <t xml:space="preserve">Перловка отварная </t>
    </r>
    <r>
      <rPr>
        <sz val="6"/>
        <color indexed="8"/>
        <rFont val="Times New Roman"/>
        <family val="1"/>
        <charset val="204"/>
      </rPr>
      <t>(крупа перловая, масло растит,  масло слив., соль йодир.)</t>
    </r>
  </si>
  <si>
    <t>Неделя 1</t>
  </si>
  <si>
    <t>765/370</t>
  </si>
  <si>
    <t>Яблоко</t>
  </si>
  <si>
    <r>
      <t xml:space="preserve">Котлета из конины и свинины с соусом красным </t>
    </r>
    <r>
      <rPr>
        <sz val="6"/>
        <color indexed="8"/>
        <rFont val="Times New Roman"/>
        <family val="1"/>
        <charset val="204"/>
      </rPr>
      <t xml:space="preserve">(конина, свинина, яйцо, сухарь паниров., соль йод., лук, морковь, чеснок,  масло слив, соус крас.) </t>
    </r>
    <r>
      <rPr>
        <sz val="10"/>
        <color indexed="8"/>
        <rFont val="Times New Roman"/>
        <family val="1"/>
        <charset val="204"/>
      </rPr>
      <t>90/30</t>
    </r>
  </si>
  <si>
    <t>157/</t>
  </si>
  <si>
    <r>
      <t xml:space="preserve">Пицца с ветчиной и сыром </t>
    </r>
    <r>
      <rPr>
        <sz val="8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(мука, сахар-песок, кефир, масло подсол., дрожжи, соль йод., ветчина, сыр Российский, помидор, сметана, томат.паста, кунжут)</t>
    </r>
  </si>
  <si>
    <t>"03"  апреля  2023 г.</t>
  </si>
  <si>
    <r>
      <t>Каша молочная кукурузная с маслом</t>
    </r>
    <r>
      <rPr>
        <sz val="9"/>
        <color indexed="8"/>
        <rFont val="Times New Roman"/>
        <family val="1"/>
        <charset val="204"/>
      </rPr>
      <t xml:space="preserve"> </t>
    </r>
    <r>
      <rPr>
        <sz val="7"/>
        <color indexed="8"/>
        <rFont val="Times New Roman"/>
        <family val="1"/>
        <charset val="204"/>
      </rPr>
      <t>(крупа кукурузная, молоко, сахар-песок, соль йод., масло слив.)</t>
    </r>
  </si>
  <si>
    <r>
      <t xml:space="preserve">Бутерброд с сыром </t>
    </r>
    <r>
      <rPr>
        <sz val="7"/>
        <color indexed="8"/>
        <rFont val="Times New Roman"/>
        <family val="1"/>
        <charset val="204"/>
      </rPr>
      <t>(хлеб, сыр.)</t>
    </r>
    <r>
      <rPr>
        <sz val="10"/>
        <color indexed="8"/>
        <rFont val="Times New Roman"/>
        <family val="1"/>
        <charset val="204"/>
      </rPr>
      <t xml:space="preserve"> 15/31</t>
    </r>
  </si>
  <si>
    <t>Банан</t>
  </si>
  <si>
    <t>Закуска порционированная (помидоры свежие)</t>
  </si>
  <si>
    <r>
      <t xml:space="preserve">Суп лапша-домашняя с фаршем </t>
    </r>
    <r>
      <rPr>
        <sz val="6"/>
        <color indexed="8"/>
        <rFont val="Times New Roman"/>
        <family val="1"/>
        <charset val="204"/>
      </rPr>
      <t>(говядина, лапша Ролтон., лук репч., морковь, масло растит., соль йодир.)</t>
    </r>
  </si>
  <si>
    <r>
      <t>Котлета Мечта с маслом</t>
    </r>
    <r>
      <rPr>
        <sz val="6"/>
        <color indexed="8"/>
        <rFont val="Times New Roman"/>
        <family val="1"/>
        <charset val="204"/>
      </rPr>
      <t xml:space="preserve">  (минтай, свинина, хлеб пш, молоко, лук репч., сухари панир., масло растит., масло сл.</t>
    </r>
    <r>
      <rPr>
        <sz val="7"/>
        <color indexed="8"/>
        <rFont val="Times New Roman"/>
        <family val="1"/>
        <charset val="204"/>
      </rPr>
      <t xml:space="preserve">) </t>
    </r>
    <r>
      <rPr>
        <sz val="10"/>
        <color indexed="8"/>
        <rFont val="Times New Roman"/>
        <family val="1"/>
        <charset val="204"/>
      </rPr>
      <t>90/10</t>
    </r>
  </si>
  <si>
    <r>
      <t xml:space="preserve">Чай с молоком </t>
    </r>
    <r>
      <rPr>
        <sz val="6"/>
        <color indexed="8"/>
        <rFont val="Times New Roman"/>
        <family val="1"/>
        <charset val="204"/>
      </rPr>
      <t>(чай, молоко)</t>
    </r>
  </si>
  <si>
    <t>25/250</t>
  </si>
  <si>
    <r>
      <t xml:space="preserve">Котлета домашняя с маслом </t>
    </r>
    <r>
      <rPr>
        <sz val="6"/>
        <color indexed="8"/>
        <rFont val="Times New Roman"/>
        <family val="1"/>
        <charset val="204"/>
      </rPr>
      <t>(</t>
    </r>
    <r>
      <rPr>
        <sz val="7"/>
        <color indexed="8"/>
        <rFont val="Times New Roman"/>
        <family val="1"/>
        <charset val="204"/>
      </rPr>
      <t>говядина, свинина, хлеб, лук реп., яйцо, сухари, соль йод., масло раст., масло сл.)</t>
    </r>
    <r>
      <rPr>
        <sz val="6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90/5</t>
    </r>
  </si>
  <si>
    <r>
      <t xml:space="preserve">Котлета домашняя с маслом </t>
    </r>
    <r>
      <rPr>
        <sz val="6"/>
        <color indexed="8"/>
        <rFont val="Times New Roman"/>
        <family val="1"/>
        <charset val="204"/>
      </rPr>
      <t>(</t>
    </r>
    <r>
      <rPr>
        <sz val="7"/>
        <color indexed="8"/>
        <rFont val="Times New Roman"/>
        <family val="1"/>
        <charset val="204"/>
      </rPr>
      <t>говядина, свинина, хлеб, лук реп., яйцо, сухари, соль йод., масло раст., масло сл.)</t>
    </r>
    <r>
      <rPr>
        <sz val="6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90/10</t>
    </r>
  </si>
  <si>
    <t>8/998</t>
  </si>
  <si>
    <r>
      <t xml:space="preserve">Биточки рубленные из курицы с соусом белым. </t>
    </r>
    <r>
      <rPr>
        <sz val="7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(филе курицы, хлеб, сухари, соль йод, масло раст.,  мука</t>
    </r>
    <r>
      <rPr>
        <sz val="10"/>
        <color indexed="8"/>
        <rFont val="Times New Roman"/>
        <family val="1"/>
        <charset val="204"/>
      </rPr>
      <t>)  90/20</t>
    </r>
  </si>
  <si>
    <r>
      <t xml:space="preserve">Напиток с витаминами «Витошка» </t>
    </r>
    <r>
      <rPr>
        <sz val="6"/>
        <color indexed="8"/>
        <rFont val="Times New Roman"/>
        <family val="1"/>
        <charset val="204"/>
      </rPr>
      <t>(смесь сухая «Витошка, вода.)</t>
    </r>
  </si>
  <si>
    <r>
      <t xml:space="preserve">Биточки рубленные из курицы с соусом белым. </t>
    </r>
    <r>
      <rPr>
        <sz val="7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(филе курицы, хлеб, сухари, соль йод, масло раст.,  мука</t>
    </r>
    <r>
      <rPr>
        <sz val="10"/>
        <color indexed="8"/>
        <rFont val="Times New Roman"/>
        <family val="1"/>
        <charset val="204"/>
      </rPr>
      <t>)  90/30</t>
    </r>
  </si>
  <si>
    <r>
      <t xml:space="preserve">Пудинг  из творога со сгущенным молоком </t>
    </r>
    <r>
      <rPr>
        <sz val="7"/>
        <color indexed="8"/>
        <rFont val="Times New Roman"/>
        <family val="1"/>
        <charset val="204"/>
      </rPr>
      <t>(творог, сахар-песок, изюм, яйцо, масло слив., сметана, крупа манная, соль йодир., молоко сгущ.)</t>
    </r>
    <r>
      <rPr>
        <sz val="10"/>
        <color indexed="8"/>
        <rFont val="Times New Roman"/>
        <family val="1"/>
        <charset val="204"/>
      </rPr>
      <t xml:space="preserve"> 80/30</t>
    </r>
  </si>
  <si>
    <r>
      <t>Закуска порционированная (</t>
    </r>
    <r>
      <rPr>
        <sz val="8"/>
        <color indexed="8"/>
        <rFont val="Times New Roman"/>
        <family val="1"/>
        <charset val="204"/>
      </rPr>
      <t>огурцы  свежие</t>
    </r>
    <r>
      <rPr>
        <sz val="10"/>
        <color indexed="8"/>
        <rFont val="Times New Roman"/>
        <family val="1"/>
        <charset val="204"/>
      </rPr>
      <t>)</t>
    </r>
  </si>
  <si>
    <r>
      <t xml:space="preserve">Стрипсы  из индейки с маслом сл. </t>
    </r>
    <r>
      <rPr>
        <sz val="7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(филе индейки, свинина, сухари,яйцо  куриное, соль йод, масло слив.)</t>
    </r>
    <r>
      <rPr>
        <sz val="7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90/5</t>
    </r>
  </si>
  <si>
    <r>
      <t>Чай черный</t>
    </r>
    <r>
      <rPr>
        <sz val="8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(чай, вода)</t>
    </r>
  </si>
  <si>
    <r>
      <t xml:space="preserve">Стрипсы  из индейки с маслом сл. </t>
    </r>
    <r>
      <rPr>
        <sz val="7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(филе индейки, свинина, сухари,яйцо  куриное, соль йод, масло слив.)</t>
    </r>
    <r>
      <rPr>
        <sz val="7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90/10</t>
    </r>
  </si>
  <si>
    <t>25/200/10</t>
  </si>
  <si>
    <t>Закуска порционная (огурцы свежие)</t>
  </si>
  <si>
    <t>30/250/10</t>
  </si>
  <si>
    <r>
      <t xml:space="preserve">Котлета Незнайка с соусом крас. осн </t>
    </r>
    <r>
      <rPr>
        <sz val="6"/>
        <color indexed="8"/>
        <rFont val="Times New Roman"/>
        <family val="1"/>
        <charset val="204"/>
      </rPr>
      <t xml:space="preserve">(говядина, свинина,молоко, хлеб пш.йодир., лук репч., яйцо, сухари панир., масло подс. соль йдир.)  </t>
    </r>
    <r>
      <rPr>
        <sz val="10"/>
        <color indexed="8"/>
        <rFont val="Times New Roman"/>
        <family val="1"/>
        <charset val="204"/>
      </rPr>
      <t>80/20</t>
    </r>
  </si>
  <si>
    <r>
      <t xml:space="preserve">Котлета   из курицы с соусом белым </t>
    </r>
    <r>
      <rPr>
        <sz val="6"/>
        <color indexed="8"/>
        <rFont val="Times New Roman"/>
        <family val="1"/>
        <charset val="204"/>
      </rPr>
      <t>(филе грудки курицы, батон, сухарь панир, яйцо, соль йод, масло сл.,  масло раст. соус белый осн.))</t>
    </r>
    <r>
      <rPr>
        <sz val="7"/>
        <color indexed="8"/>
        <rFont val="Times New Roman"/>
        <family val="1"/>
        <charset val="204"/>
      </rPr>
      <t xml:space="preserve">   </t>
    </r>
    <r>
      <rPr>
        <sz val="10"/>
        <color indexed="8"/>
        <rFont val="Times New Roman"/>
        <family val="1"/>
        <charset val="204"/>
      </rPr>
      <t>90/20</t>
    </r>
  </si>
  <si>
    <r>
      <t xml:space="preserve">Макаронные изделия отварные </t>
    </r>
    <r>
      <rPr>
        <sz val="6"/>
        <color indexed="8"/>
        <rFont val="Times New Roman"/>
        <family val="1"/>
        <charset val="204"/>
      </rPr>
      <t>(макарон. изд, масло слив., соль йодир.)</t>
    </r>
  </si>
  <si>
    <r>
      <t>Чай с медом</t>
    </r>
    <r>
      <rPr>
        <sz val="11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(чай, мед)</t>
    </r>
  </si>
  <si>
    <t>180/18</t>
  </si>
  <si>
    <t xml:space="preserve">Банан  </t>
  </si>
  <si>
    <r>
      <t>Котлета из курицы</t>
    </r>
    <r>
      <rPr>
        <sz val="7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с соусом белым</t>
    </r>
    <r>
      <rPr>
        <sz val="7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(филе грудки курицы, батон, сухарь панир, яйцо, соль йод, масло сл.,  масло раст., соус белый осн.)</t>
    </r>
    <r>
      <rPr>
        <sz val="9"/>
        <color indexed="8"/>
        <rFont val="Times New Roman"/>
        <family val="1"/>
        <charset val="204"/>
      </rPr>
      <t>90/30</t>
    </r>
  </si>
  <si>
    <t>200/20</t>
  </si>
  <si>
    <r>
      <t>Котлета Мечта с маслом</t>
    </r>
    <r>
      <rPr>
        <sz val="6"/>
        <color indexed="8"/>
        <rFont val="Times New Roman"/>
        <family val="1"/>
        <charset val="204"/>
      </rPr>
      <t xml:space="preserve"> ( минтай, свинина, манка,   молоко, лук репч., сухари панир., масло растит., масло слс</t>
    </r>
    <r>
      <rPr>
        <sz val="7"/>
        <color indexed="8"/>
        <rFont val="Times New Roman"/>
        <family val="1"/>
        <charset val="204"/>
      </rPr>
      <t xml:space="preserve">) </t>
    </r>
    <r>
      <rPr>
        <sz val="10"/>
        <color indexed="8"/>
        <rFont val="Times New Roman"/>
        <family val="1"/>
        <charset val="204"/>
      </rPr>
      <t>90/5</t>
    </r>
  </si>
  <si>
    <r>
      <t>Булочка Гребешок с повидлом</t>
    </r>
    <r>
      <rPr>
        <sz val="8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(мука, сахар-песок, дрожжи, молоко т/п,  яйцо, сахар-песок, повидло)</t>
    </r>
  </si>
  <si>
    <t>Итого за день 6. Возрастная категория: 7-11 лет</t>
  </si>
  <si>
    <r>
      <t xml:space="preserve">Колобки «Приморье» с соусом белым </t>
    </r>
    <r>
      <rPr>
        <sz val="6"/>
        <color indexed="8"/>
        <rFont val="Times New Roman"/>
        <family val="1"/>
        <charset val="204"/>
      </rPr>
      <t>(горбуша, крупа рисовая, лук репч., масло раст., соль йодир., соус белый</t>
    </r>
    <r>
      <rPr>
        <sz val="7"/>
        <color indexed="8"/>
        <rFont val="Times New Roman"/>
        <family val="1"/>
        <charset val="204"/>
      </rPr>
      <t>)</t>
    </r>
    <r>
      <rPr>
        <sz val="10"/>
        <color indexed="8"/>
        <rFont val="Times New Roman"/>
        <family val="1"/>
        <charset val="204"/>
      </rPr>
      <t xml:space="preserve"> 80/30</t>
    </r>
  </si>
  <si>
    <r>
      <t>Пюре картофельное (</t>
    </r>
    <r>
      <rPr>
        <sz val="6"/>
        <color indexed="8"/>
        <rFont val="Times New Roman"/>
        <family val="1"/>
        <charset val="204"/>
      </rPr>
      <t>картофель, молоко , масло слив, соль йод,)</t>
    </r>
  </si>
  <si>
    <r>
      <t xml:space="preserve">Щи из свежей капусты с картофелем с фаршем и гренками </t>
    </r>
    <r>
      <rPr>
        <sz val="6"/>
        <color indexed="8"/>
        <rFont val="Times New Roman"/>
        <family val="1"/>
        <charset val="204"/>
      </rPr>
      <t>(говядина, картофель, капуста, морковь, лук репч., томат паста, масло раст., соль йод, гренки.)</t>
    </r>
  </si>
  <si>
    <t>20/200/15</t>
  </si>
  <si>
    <r>
      <t xml:space="preserve">Шницель мясной с соусом красным </t>
    </r>
    <r>
      <rPr>
        <sz val="6"/>
        <color indexed="8"/>
        <rFont val="Times New Roman"/>
        <family val="1"/>
        <charset val="204"/>
      </rPr>
      <t xml:space="preserve">(мясо говядина, свинина, </t>
    </r>
    <r>
      <rPr>
        <sz val="6"/>
        <color indexed="8"/>
        <rFont val="Times New Roman"/>
        <family val="1"/>
        <charset val="204"/>
      </rPr>
      <t>батон столовый</t>
    </r>
    <r>
      <rPr>
        <sz val="6"/>
        <color indexed="8"/>
        <rFont val="Times New Roman"/>
        <family val="1"/>
        <charset val="204"/>
      </rPr>
      <t xml:space="preserve">., соль йод., сухарь панир.,яйцо,  масло раст, соус красный осн.)  </t>
    </r>
    <r>
      <rPr>
        <sz val="10"/>
        <color indexed="8"/>
        <rFont val="Times New Roman"/>
        <family val="1"/>
        <charset val="204"/>
      </rPr>
      <t>90/30</t>
    </r>
  </si>
  <si>
    <r>
      <t xml:space="preserve">Щи из свежей капусты с картофелем с фаршем и гренками  </t>
    </r>
    <r>
      <rPr>
        <sz val="6"/>
        <color indexed="8"/>
        <rFont val="Times New Roman"/>
        <family val="1"/>
        <charset val="204"/>
      </rPr>
      <t>(говядина, картофель, капуста, морковь, лук репч., томат паста, масло раст., соль йод. гренки )</t>
    </r>
  </si>
  <si>
    <t>30/250/15</t>
  </si>
  <si>
    <t>Молоко питьевое</t>
  </si>
  <si>
    <t xml:space="preserve">Завтрак </t>
  </si>
  <si>
    <r>
      <t xml:space="preserve">Запеканка творожная с рисом со сгущенным молоком </t>
    </r>
    <r>
      <rPr>
        <sz val="6"/>
        <color indexed="8"/>
        <rFont val="Times New Roman"/>
        <family val="1"/>
        <charset val="204"/>
      </rPr>
      <t>(творог 5%, сахар-песок, крупа рисовая,  яйцо, масло раст., сухари паниров., сметана, сгущенное молоко)</t>
    </r>
    <r>
      <rPr>
        <sz val="10"/>
        <color indexed="8"/>
        <rFont val="Times New Roman"/>
        <family val="1"/>
        <charset val="204"/>
      </rPr>
      <t xml:space="preserve"> 160/30</t>
    </r>
  </si>
  <si>
    <r>
      <t xml:space="preserve">Запеканка творожная с рисом со сгущенным молоком </t>
    </r>
    <r>
      <rPr>
        <sz val="6"/>
        <color indexed="8"/>
        <rFont val="Times New Roman"/>
        <family val="1"/>
        <charset val="204"/>
      </rPr>
      <t>(творог 5%, сахар-песок, крупа рисовая,  яйцо, масло раст., сухари паниров., сметана, сгущенное молоко)</t>
    </r>
    <r>
      <rPr>
        <sz val="10"/>
        <color indexed="8"/>
        <rFont val="Times New Roman"/>
        <family val="1"/>
        <charset val="204"/>
      </rPr>
      <t xml:space="preserve"> 180/30</t>
    </r>
  </si>
  <si>
    <t xml:space="preserve">Обед </t>
  </si>
  <si>
    <r>
      <t xml:space="preserve">Суп картофельный с фрикадельками </t>
    </r>
    <r>
      <rPr>
        <sz val="6"/>
        <color indexed="8"/>
        <rFont val="Times New Roman"/>
        <family val="1"/>
        <charset val="204"/>
      </rPr>
      <t>(фрикадельки мясные, картофель, морковь, лук репч., масло раст., соль йод.)</t>
    </r>
  </si>
  <si>
    <t>698/1067</t>
  </si>
  <si>
    <r>
      <t>Плов из индейки с овощами</t>
    </r>
    <r>
      <rPr>
        <sz val="12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(филе индейки, рис, морковь,, лук реп., масло раст., томат, соль йод.)</t>
    </r>
    <r>
      <rPr>
        <sz val="10"/>
        <color indexed="8"/>
        <rFont val="Times New Roman"/>
        <family val="1"/>
        <charset val="204"/>
      </rPr>
      <t xml:space="preserve"> 55/200</t>
    </r>
  </si>
  <si>
    <r>
      <t>Плов из индейки с овощами</t>
    </r>
    <r>
      <rPr>
        <sz val="12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(филе индейки, рис, морковь,, лук реп., масло раст., томат, соль йод.)</t>
    </r>
    <r>
      <rPr>
        <sz val="10"/>
        <color indexed="8"/>
        <rFont val="Times New Roman"/>
        <family val="1"/>
        <charset val="204"/>
      </rPr>
      <t xml:space="preserve"> 60/220</t>
    </r>
  </si>
  <si>
    <r>
      <t>Пирожки печеные с мясом, луком</t>
    </r>
    <r>
      <rPr>
        <sz val="8"/>
        <color indexed="8"/>
        <rFont val="Times New Roman"/>
        <family val="1"/>
        <charset val="204"/>
      </rPr>
      <t xml:space="preserve">  </t>
    </r>
    <r>
      <rPr>
        <sz val="7"/>
        <color indexed="8"/>
        <rFont val="Times New Roman"/>
        <family val="1"/>
        <charset val="204"/>
      </rPr>
      <t>(тесто сдоб., фарш мясной с луком, яйцо, масло раст.)</t>
    </r>
  </si>
  <si>
    <t>Итого</t>
  </si>
  <si>
    <r>
      <t xml:space="preserve">Котлета из конины и свинины с соусом красным </t>
    </r>
    <r>
      <rPr>
        <sz val="6"/>
        <color indexed="8"/>
        <rFont val="Times New Roman"/>
        <family val="1"/>
        <charset val="204"/>
      </rPr>
      <t xml:space="preserve">(конина, свинина, яйцо, сухарь паниров., соль йод., лук, морковь, чеснок,  масло слив, соус крас.) </t>
    </r>
    <r>
      <rPr>
        <sz val="10"/>
        <color indexed="8"/>
        <rFont val="Times New Roman"/>
        <family val="1"/>
        <charset val="204"/>
      </rPr>
      <t>90/20</t>
    </r>
  </si>
  <si>
    <r>
      <t xml:space="preserve">Рис отварной </t>
    </r>
    <r>
      <rPr>
        <sz val="6"/>
        <color indexed="8"/>
        <rFont val="Times New Roman"/>
        <family val="1"/>
        <charset val="204"/>
      </rPr>
      <t>(крупа рисовая,  масло слив, соль йодир.)</t>
    </r>
  </si>
  <si>
    <r>
      <t xml:space="preserve">Суп картофельный с бобовыми и с фаршем </t>
    </r>
    <r>
      <rPr>
        <sz val="6"/>
        <color indexed="8"/>
        <rFont val="Times New Roman"/>
        <family val="1"/>
        <charset val="204"/>
      </rPr>
      <t>(фарш гов. мяснае., картофель,  горох,морковь, лук репч.,соль йодир., масло растит.)</t>
    </r>
  </si>
  <si>
    <t>Яйцо вареное перепелиное</t>
  </si>
  <si>
    <r>
      <t xml:space="preserve">Каша молочная пшенная с маслом </t>
    </r>
    <r>
      <rPr>
        <sz val="6"/>
        <color indexed="8"/>
        <rFont val="Times New Roman"/>
        <family val="1"/>
        <charset val="204"/>
      </rPr>
      <t>(крупа пшеничная, молоко, сахар-песок., соль йод., масло слив.)</t>
    </r>
  </si>
  <si>
    <t>160/5</t>
  </si>
  <si>
    <r>
      <t xml:space="preserve">Бутерброд с сыром </t>
    </r>
    <r>
      <rPr>
        <sz val="6"/>
        <color indexed="8"/>
        <rFont val="Times New Roman"/>
        <family val="1"/>
        <charset val="204"/>
      </rPr>
      <t>(сыр Российский, хлеб пшен.йод)</t>
    </r>
    <r>
      <rPr>
        <sz val="10"/>
        <color indexed="8"/>
        <rFont val="Times New Roman"/>
        <family val="1"/>
        <charset val="204"/>
      </rPr>
      <t xml:space="preserve"> 23/35</t>
    </r>
  </si>
  <si>
    <r>
      <t xml:space="preserve">Какао-напиток </t>
    </r>
    <r>
      <rPr>
        <sz val="6"/>
        <color indexed="8"/>
        <rFont val="Times New Roman"/>
        <family val="1"/>
        <charset val="204"/>
      </rPr>
      <t>(какао порошок, молоко, сахар)</t>
    </r>
  </si>
  <si>
    <r>
      <t xml:space="preserve">Закуска </t>
    </r>
    <r>
      <rPr>
        <sz val="10"/>
        <color indexed="8"/>
        <rFont val="Times New Roman"/>
        <family val="1"/>
        <charset val="204"/>
      </rPr>
      <t>порционированная</t>
    </r>
    <r>
      <rPr>
        <sz val="10"/>
        <color indexed="8"/>
        <rFont val="Times New Roman"/>
        <family val="1"/>
        <charset val="204"/>
      </rPr>
      <t xml:space="preserve"> (огурцы свежие)</t>
    </r>
  </si>
  <si>
    <r>
      <t xml:space="preserve">Суп картофельный </t>
    </r>
    <r>
      <rPr>
        <sz val="10"/>
        <color indexed="8"/>
        <rFont val="Times New Roman"/>
        <family val="1"/>
        <charset val="204"/>
      </rPr>
      <t xml:space="preserve">с фаршем и гренками </t>
    </r>
    <r>
      <rPr>
        <sz val="7"/>
        <color indexed="8"/>
        <rFont val="Times New Roman"/>
        <family val="1"/>
        <charset val="204"/>
      </rPr>
      <t>(картофель, морковь, лук репч., масло раст., фарш говяд., гренки)</t>
    </r>
  </si>
  <si>
    <r>
      <t xml:space="preserve">Кюфта по-Московски с соусом красным </t>
    </r>
    <r>
      <rPr>
        <sz val="7"/>
        <color indexed="8"/>
        <rFont val="Times New Roman"/>
        <family val="1"/>
        <charset val="204"/>
      </rPr>
      <t>(говядина, свинина, лук, яйцо, крупа рисовая, вода, мука, соль, томатная паста.)</t>
    </r>
    <r>
      <rPr>
        <sz val="10"/>
        <color indexed="8"/>
        <rFont val="Times New Roman"/>
        <family val="1"/>
        <charset val="204"/>
      </rPr>
      <t xml:space="preserve"> 75/30</t>
    </r>
  </si>
  <si>
    <r>
      <t xml:space="preserve">Капуста тушеная   </t>
    </r>
    <r>
      <rPr>
        <sz val="6"/>
        <color indexed="8"/>
        <rFont val="Times New Roman"/>
        <family val="1"/>
        <charset val="204"/>
      </rPr>
      <t>(капуста св., лук репч.,, морковь, томат, масло раст, соль йод..)</t>
    </r>
  </si>
  <si>
    <r>
      <t>Компот из сухофруктов с витамином С (</t>
    </r>
    <r>
      <rPr>
        <sz val="8"/>
        <color indexed="8"/>
        <rFont val="Times New Roman"/>
        <family val="1"/>
        <charset val="204"/>
      </rPr>
      <t>смесь сухофруктов, лимонная кислота, сахар-песок, аскорбиновая кислота)</t>
    </r>
  </si>
  <si>
    <t>698/998</t>
  </si>
  <si>
    <t>4,,09</t>
  </si>
</sst>
</file>

<file path=xl/styles.xml><?xml version="1.0" encoding="utf-8"?>
<styleSheet xmlns="http://schemas.openxmlformats.org/spreadsheetml/2006/main">
  <fonts count="39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indexed="8"/>
      <name val="Calibri"/>
      <family val="2"/>
    </font>
    <font>
      <sz val="7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7"/>
      <color theme="1"/>
      <name val="Calibri"/>
      <family val="2"/>
      <charset val="204"/>
    </font>
    <font>
      <sz val="8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3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left"/>
    </xf>
    <xf numFmtId="0" fontId="6" fillId="0" borderId="0" xfId="0" applyFont="1" applyFill="1" applyBorder="1"/>
    <xf numFmtId="0" fontId="0" fillId="0" borderId="0" xfId="0" applyBorder="1"/>
    <xf numFmtId="0" fontId="7" fillId="0" borderId="1" xfId="0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/>
    <xf numFmtId="0" fontId="1" fillId="0" borderId="0" xfId="0" applyFont="1" applyBorder="1"/>
    <xf numFmtId="0" fontId="9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wrapText="1"/>
    </xf>
    <xf numFmtId="0" fontId="1" fillId="3" borderId="4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/>
    <xf numFmtId="0" fontId="10" fillId="3" borderId="1" xfId="0" applyFont="1" applyFill="1" applyBorder="1"/>
    <xf numFmtId="0" fontId="7" fillId="3" borderId="1" xfId="0" applyFont="1" applyFill="1" applyBorder="1" applyAlignment="1">
      <alignment horizontal="center"/>
    </xf>
    <xf numFmtId="0" fontId="0" fillId="3" borderId="1" xfId="0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0" fontId="10" fillId="3" borderId="5" xfId="0" applyFont="1" applyFill="1" applyBorder="1"/>
    <xf numFmtId="0" fontId="7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Fill="1" applyBorder="1" applyAlignment="1">
      <alignment horizontal="left" vertical="center"/>
    </xf>
    <xf numFmtId="0" fontId="7" fillId="0" borderId="3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27" fillId="0" borderId="9" xfId="0" applyFont="1" applyBorder="1" applyAlignment="1">
      <alignment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7" xfId="0" applyFont="1" applyBorder="1" applyAlignment="1">
      <alignment vertical="center" wrapText="1"/>
    </xf>
    <xf numFmtId="0" fontId="28" fillId="0" borderId="6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8" fillId="0" borderId="9" xfId="0" applyFont="1" applyBorder="1" applyAlignment="1">
      <alignment vertical="center" wrapText="1"/>
    </xf>
    <xf numFmtId="0" fontId="28" fillId="0" borderId="7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justify" vertical="center" wrapText="1"/>
    </xf>
    <xf numFmtId="0" fontId="33" fillId="0" borderId="7" xfId="0" applyFont="1" applyBorder="1" applyAlignment="1">
      <alignment vertical="center" wrapText="1"/>
    </xf>
    <xf numFmtId="0" fontId="34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35" fillId="0" borderId="0" xfId="0" applyFont="1" applyAlignment="1">
      <alignment horizontal="center"/>
    </xf>
    <xf numFmtId="0" fontId="29" fillId="0" borderId="6" xfId="0" applyFont="1" applyBorder="1" applyAlignment="1">
      <alignment vertical="center" wrapText="1"/>
    </xf>
    <xf numFmtId="0" fontId="31" fillId="0" borderId="9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11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36" fillId="0" borderId="0" xfId="0" applyFont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wrapText="1"/>
    </xf>
    <xf numFmtId="0" fontId="37" fillId="0" borderId="7" xfId="0" applyFont="1" applyBorder="1" applyAlignment="1">
      <alignment horizontal="center" vertical="center" wrapText="1"/>
    </xf>
    <xf numFmtId="0" fontId="37" fillId="0" borderId="6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justify" vertical="center" wrapText="1"/>
    </xf>
    <xf numFmtId="0" fontId="13" fillId="2" borderId="1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/>
    </xf>
    <xf numFmtId="0" fontId="11" fillId="0" borderId="23" xfId="0" applyFont="1" applyFill="1" applyBorder="1" applyAlignment="1">
      <alignment horizontal="center"/>
    </xf>
    <xf numFmtId="0" fontId="11" fillId="0" borderId="24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left" vertical="center"/>
    </xf>
    <xf numFmtId="0" fontId="7" fillId="0" borderId="1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5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6" borderId="12" xfId="0" applyFont="1" applyFill="1" applyBorder="1" applyAlignment="1">
      <alignment horizontal="center" vertical="center"/>
    </xf>
    <xf numFmtId="0" fontId="7" fillId="6" borderId="14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left" vertical="center"/>
    </xf>
    <xf numFmtId="0" fontId="7" fillId="5" borderId="16" xfId="0" applyFont="1" applyFill="1" applyBorder="1" applyAlignment="1">
      <alignment horizontal="left" vertical="center"/>
    </xf>
    <xf numFmtId="0" fontId="7" fillId="5" borderId="3" xfId="0" applyFont="1" applyFill="1" applyBorder="1" applyAlignment="1">
      <alignment horizontal="left" vertical="center"/>
    </xf>
    <xf numFmtId="0" fontId="7" fillId="0" borderId="11" xfId="0" applyFont="1" applyBorder="1" applyAlignment="1">
      <alignment horizontal="left" vertical="center" wrapText="1"/>
    </xf>
    <xf numFmtId="0" fontId="7" fillId="0" borderId="26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/>
    </xf>
    <xf numFmtId="0" fontId="1" fillId="5" borderId="1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/>
    </xf>
    <xf numFmtId="0" fontId="7" fillId="0" borderId="22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5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left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6" borderId="17" xfId="0" applyFont="1" applyFill="1" applyBorder="1" applyAlignment="1">
      <alignment vertical="center" wrapText="1"/>
    </xf>
    <xf numFmtId="0" fontId="38" fillId="0" borderId="7" xfId="0" applyFont="1" applyBorder="1" applyAlignment="1">
      <alignment vertical="center" wrapText="1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02"/>
  <sheetViews>
    <sheetView tabSelected="1" zoomScale="120" zoomScaleNormal="120" workbookViewId="0">
      <selection activeCell="D151" sqref="D151:H157"/>
    </sheetView>
  </sheetViews>
  <sheetFormatPr defaultRowHeight="15"/>
  <cols>
    <col min="1" max="1" width="13.5703125" customWidth="1"/>
    <col min="2" max="2" width="39.5703125" customWidth="1"/>
    <col min="3" max="3" width="11.140625" customWidth="1"/>
    <col min="4" max="4" width="12" bestFit="1" customWidth="1"/>
    <col min="5" max="5" width="9.28515625" bestFit="1" customWidth="1"/>
    <col min="6" max="6" width="11.28515625" customWidth="1"/>
    <col min="7" max="7" width="18.7109375" customWidth="1"/>
    <col min="8" max="8" width="13.85546875" customWidth="1"/>
  </cols>
  <sheetData>
    <row r="1" spans="1:18">
      <c r="A1" s="4" t="s">
        <v>16</v>
      </c>
      <c r="B1" s="5"/>
      <c r="C1" s="5"/>
      <c r="D1" s="5"/>
      <c r="E1" s="5"/>
      <c r="F1" s="5"/>
      <c r="G1" s="137" t="s">
        <v>17</v>
      </c>
      <c r="H1" s="137"/>
      <c r="I1" s="5"/>
      <c r="J1" s="5"/>
      <c r="K1" s="5"/>
      <c r="L1" s="5"/>
      <c r="M1" s="5"/>
      <c r="N1" s="5"/>
      <c r="R1" s="5"/>
    </row>
    <row r="2" spans="1:18">
      <c r="A2" s="4" t="s">
        <v>23</v>
      </c>
      <c r="B2" s="5"/>
      <c r="C2" s="5"/>
      <c r="D2" s="5"/>
      <c r="E2" s="5"/>
      <c r="F2" s="5"/>
      <c r="G2" s="137" t="s">
        <v>18</v>
      </c>
      <c r="H2" s="137"/>
      <c r="I2" s="5"/>
      <c r="J2" s="5"/>
      <c r="K2" s="5"/>
      <c r="L2" s="5"/>
      <c r="M2" s="5"/>
      <c r="N2" s="5"/>
      <c r="R2" s="5"/>
    </row>
    <row r="3" spans="1:18">
      <c r="A3" s="4" t="s">
        <v>24</v>
      </c>
      <c r="B3" s="5"/>
      <c r="C3" s="5"/>
      <c r="D3" s="5"/>
      <c r="E3" s="5"/>
      <c r="F3" s="5"/>
      <c r="G3" s="137" t="s">
        <v>19</v>
      </c>
      <c r="H3" s="137"/>
      <c r="I3" s="5"/>
      <c r="J3" s="5"/>
      <c r="K3" s="5"/>
      <c r="L3" s="5"/>
      <c r="M3" s="5"/>
      <c r="N3" s="5"/>
      <c r="R3" s="5"/>
    </row>
    <row r="4" spans="1:18">
      <c r="A4" s="4" t="s">
        <v>24</v>
      </c>
      <c r="B4" s="4"/>
      <c r="C4" s="5"/>
      <c r="D4" s="5"/>
      <c r="E4" s="5"/>
      <c r="F4" s="5"/>
      <c r="G4" s="137" t="s">
        <v>20</v>
      </c>
      <c r="H4" s="137"/>
      <c r="I4" s="5"/>
      <c r="J4" s="5"/>
      <c r="K4" s="5"/>
      <c r="L4" s="5"/>
      <c r="M4" s="5"/>
      <c r="N4" s="5"/>
      <c r="R4" s="5"/>
    </row>
    <row r="5" spans="1:18">
      <c r="A5" s="4" t="s">
        <v>149</v>
      </c>
      <c r="B5" s="4"/>
      <c r="C5" s="5"/>
      <c r="D5" s="5"/>
      <c r="E5" s="5"/>
      <c r="F5" s="5"/>
      <c r="G5" s="137" t="s">
        <v>21</v>
      </c>
      <c r="H5" s="137"/>
      <c r="I5" s="5"/>
      <c r="J5" s="5"/>
      <c r="K5" s="5"/>
      <c r="L5" s="5"/>
      <c r="M5" s="5"/>
      <c r="N5" s="5"/>
      <c r="R5" s="5"/>
    </row>
    <row r="6" spans="1:18" ht="15.75" customHeight="1">
      <c r="A6" s="135" t="s">
        <v>22</v>
      </c>
      <c r="B6" s="135"/>
      <c r="C6" s="135"/>
      <c r="D6" s="135"/>
      <c r="E6" s="135"/>
      <c r="F6" s="135"/>
      <c r="G6" s="135"/>
      <c r="H6" s="135"/>
    </row>
    <row r="8" spans="1:18">
      <c r="A8" s="103" t="s">
        <v>2</v>
      </c>
      <c r="B8" s="103" t="s">
        <v>0</v>
      </c>
      <c r="C8" s="103" t="s">
        <v>1</v>
      </c>
      <c r="D8" s="103" t="s">
        <v>3</v>
      </c>
      <c r="E8" s="103"/>
      <c r="F8" s="103"/>
      <c r="G8" s="17" t="s">
        <v>9</v>
      </c>
      <c r="H8" s="103" t="s">
        <v>7</v>
      </c>
    </row>
    <row r="9" spans="1:18">
      <c r="A9" s="103"/>
      <c r="B9" s="103"/>
      <c r="C9" s="103"/>
      <c r="D9" s="17" t="s">
        <v>4</v>
      </c>
      <c r="E9" s="17" t="s">
        <v>5</v>
      </c>
      <c r="F9" s="17" t="s">
        <v>6</v>
      </c>
      <c r="G9" s="17" t="s">
        <v>10</v>
      </c>
      <c r="H9" s="103"/>
    </row>
    <row r="10" spans="1:18">
      <c r="A10" s="123" t="s">
        <v>82</v>
      </c>
      <c r="B10" s="123"/>
      <c r="C10" s="123"/>
      <c r="D10" s="123"/>
      <c r="E10" s="123"/>
      <c r="F10" s="123"/>
      <c r="G10" s="123"/>
      <c r="H10" s="123"/>
    </row>
    <row r="11" spans="1:18">
      <c r="A11" s="122" t="s">
        <v>79</v>
      </c>
      <c r="B11" s="122"/>
      <c r="C11" s="122"/>
      <c r="D11" s="122"/>
      <c r="E11" s="122"/>
      <c r="F11" s="122"/>
      <c r="G11" s="122"/>
      <c r="H11" s="122"/>
    </row>
    <row r="12" spans="1:18" ht="15.75" customHeight="1" thickBot="1">
      <c r="A12" s="105" t="s">
        <v>25</v>
      </c>
      <c r="B12" s="106"/>
      <c r="C12" s="106"/>
      <c r="D12" s="106"/>
      <c r="E12" s="106"/>
      <c r="F12" s="106"/>
      <c r="G12" s="106"/>
      <c r="H12" s="106"/>
    </row>
    <row r="13" spans="1:18" ht="39" customHeight="1" thickBot="1">
      <c r="A13" s="103" t="s">
        <v>8</v>
      </c>
      <c r="B13" s="62" t="s">
        <v>158</v>
      </c>
      <c r="C13" s="63">
        <v>95</v>
      </c>
      <c r="D13" s="71">
        <v>12.52</v>
      </c>
      <c r="E13" s="72">
        <v>18.510000000000002</v>
      </c>
      <c r="F13" s="72">
        <v>11.16</v>
      </c>
      <c r="G13" s="78">
        <v>262.31</v>
      </c>
      <c r="H13" s="72">
        <v>246</v>
      </c>
    </row>
    <row r="14" spans="1:18" ht="22.5" customHeight="1" thickBot="1">
      <c r="A14" s="103"/>
      <c r="B14" s="64" t="s">
        <v>85</v>
      </c>
      <c r="C14" s="66">
        <v>150</v>
      </c>
      <c r="D14" s="73">
        <v>5.42</v>
      </c>
      <c r="E14" s="74">
        <v>4.07</v>
      </c>
      <c r="F14" s="74">
        <v>31.8</v>
      </c>
      <c r="G14" s="74">
        <v>185.45</v>
      </c>
      <c r="H14" s="74">
        <v>307</v>
      </c>
    </row>
    <row r="15" spans="1:18" ht="19.5" customHeight="1" thickBot="1">
      <c r="A15" s="103"/>
      <c r="B15" s="64" t="s">
        <v>109</v>
      </c>
      <c r="C15" s="65">
        <v>200</v>
      </c>
      <c r="D15" s="73">
        <v>0</v>
      </c>
      <c r="E15" s="74">
        <v>0</v>
      </c>
      <c r="F15" s="74">
        <v>9.08</v>
      </c>
      <c r="G15" s="74">
        <v>36.32</v>
      </c>
      <c r="H15" s="74">
        <v>663</v>
      </c>
    </row>
    <row r="16" spans="1:18" ht="16.5" customHeight="1" thickBot="1">
      <c r="A16" s="103"/>
      <c r="B16" s="68" t="s">
        <v>61</v>
      </c>
      <c r="C16" s="66">
        <v>21</v>
      </c>
      <c r="D16" s="73">
        <v>1.58</v>
      </c>
      <c r="E16" s="74">
        <v>0.21</v>
      </c>
      <c r="F16" s="74">
        <v>10.199999999999999</v>
      </c>
      <c r="G16" s="74">
        <v>51.03</v>
      </c>
      <c r="H16" s="74" t="s">
        <v>58</v>
      </c>
    </row>
    <row r="17" spans="1:8" ht="12.75" customHeight="1" thickBot="1">
      <c r="A17" s="103"/>
      <c r="B17" s="64" t="s">
        <v>72</v>
      </c>
      <c r="C17" s="66" t="s">
        <v>73</v>
      </c>
      <c r="D17" s="79">
        <v>0.6</v>
      </c>
      <c r="E17" s="80">
        <v>0.2</v>
      </c>
      <c r="F17" s="80">
        <v>19</v>
      </c>
      <c r="G17" s="80">
        <v>80.2</v>
      </c>
      <c r="H17" s="80"/>
    </row>
    <row r="18" spans="1:8" ht="23.25" customHeight="1" thickBot="1">
      <c r="A18" s="104" t="s">
        <v>11</v>
      </c>
      <c r="B18" s="104"/>
      <c r="C18" s="93">
        <v>566</v>
      </c>
      <c r="D18" s="56">
        <f>SUM(D13:D17)</f>
        <v>20.119999999999997</v>
      </c>
      <c r="E18" s="57">
        <f>SUM(E13:E17)</f>
        <v>22.990000000000002</v>
      </c>
      <c r="F18" s="57">
        <f>SUM(F13:F17)</f>
        <v>81.239999999999995</v>
      </c>
      <c r="G18" s="57">
        <f>SUM(G13:G17)</f>
        <v>615.31000000000006</v>
      </c>
      <c r="H18" s="54"/>
    </row>
    <row r="19" spans="1:8" ht="15.6" customHeight="1">
      <c r="A19" s="105" t="s">
        <v>26</v>
      </c>
      <c r="B19" s="106"/>
      <c r="C19" s="106"/>
      <c r="D19" s="106"/>
      <c r="E19" s="106"/>
      <c r="F19" s="106"/>
      <c r="G19" s="106"/>
      <c r="H19" s="106"/>
    </row>
    <row r="20" spans="1:8" ht="15.6" customHeight="1" thickBot="1">
      <c r="A20" s="38"/>
      <c r="B20" s="94"/>
      <c r="C20" s="94"/>
      <c r="D20" s="94"/>
      <c r="E20" s="94"/>
      <c r="F20" s="94"/>
      <c r="G20" s="94"/>
      <c r="H20" s="94"/>
    </row>
    <row r="21" spans="1:8" ht="39.75" customHeight="1" thickBot="1">
      <c r="A21" s="103" t="s">
        <v>8</v>
      </c>
      <c r="B21" s="62" t="s">
        <v>159</v>
      </c>
      <c r="C21" s="63">
        <v>100</v>
      </c>
      <c r="D21" s="71">
        <v>13.18</v>
      </c>
      <c r="E21" s="72">
        <v>21.59</v>
      </c>
      <c r="F21" s="72">
        <v>11.75</v>
      </c>
      <c r="G21" s="78">
        <v>294.01</v>
      </c>
      <c r="H21" s="72">
        <v>246</v>
      </c>
    </row>
    <row r="22" spans="1:8" ht="23.25" customHeight="1" thickBot="1">
      <c r="A22" s="103"/>
      <c r="B22" s="64" t="s">
        <v>85</v>
      </c>
      <c r="C22" s="66">
        <v>180</v>
      </c>
      <c r="D22" s="73">
        <v>6.5</v>
      </c>
      <c r="E22" s="74">
        <v>4.88</v>
      </c>
      <c r="F22" s="74">
        <v>38.159999999999997</v>
      </c>
      <c r="G22" s="74">
        <v>222.53</v>
      </c>
      <c r="H22" s="74">
        <v>307</v>
      </c>
    </row>
    <row r="23" spans="1:8" ht="18" customHeight="1" thickBot="1">
      <c r="A23" s="103"/>
      <c r="B23" s="64" t="s">
        <v>109</v>
      </c>
      <c r="C23" s="65">
        <v>200</v>
      </c>
      <c r="D23" s="73">
        <v>0</v>
      </c>
      <c r="E23" s="74">
        <v>0</v>
      </c>
      <c r="F23" s="74">
        <v>9.08</v>
      </c>
      <c r="G23" s="74">
        <v>36.32</v>
      </c>
      <c r="H23" s="87">
        <v>663</v>
      </c>
    </row>
    <row r="24" spans="1:8" ht="18" customHeight="1" thickBot="1">
      <c r="A24" s="103"/>
      <c r="B24" s="64" t="s">
        <v>61</v>
      </c>
      <c r="C24" s="66">
        <v>22</v>
      </c>
      <c r="D24" s="73">
        <v>1.65</v>
      </c>
      <c r="E24" s="74">
        <v>0.22</v>
      </c>
      <c r="F24" s="74">
        <v>11.22</v>
      </c>
      <c r="G24" s="74">
        <v>53.46</v>
      </c>
      <c r="H24" s="74" t="s">
        <v>58</v>
      </c>
    </row>
    <row r="25" spans="1:8" ht="20.25" customHeight="1" thickBot="1">
      <c r="A25" s="103"/>
      <c r="B25" s="64" t="s">
        <v>72</v>
      </c>
      <c r="C25" s="66" t="s">
        <v>73</v>
      </c>
      <c r="D25" s="79">
        <v>0.6</v>
      </c>
      <c r="E25" s="80">
        <v>0.2</v>
      </c>
      <c r="F25" s="80">
        <v>19</v>
      </c>
      <c r="G25" s="80">
        <v>80.2</v>
      </c>
      <c r="H25" s="80"/>
    </row>
    <row r="26" spans="1:8" ht="15" customHeight="1" thickBot="1">
      <c r="A26" s="104" t="s">
        <v>11</v>
      </c>
      <c r="B26" s="104"/>
      <c r="C26" s="56">
        <v>602</v>
      </c>
      <c r="D26" s="56">
        <f>SUM(D21:D25)</f>
        <v>21.93</v>
      </c>
      <c r="E26" s="57">
        <f>SUM(E21:E25)</f>
        <v>26.889999999999997</v>
      </c>
      <c r="F26" s="57">
        <f>SUM(F21:F25)</f>
        <v>89.21</v>
      </c>
      <c r="G26" s="57">
        <f>SUM(G21:G25)</f>
        <v>686.5200000000001</v>
      </c>
      <c r="H26" s="54"/>
    </row>
    <row r="27" spans="1:8" ht="15.75" customHeight="1" thickBot="1">
      <c r="A27" s="105" t="s">
        <v>25</v>
      </c>
      <c r="B27" s="106"/>
      <c r="C27" s="106"/>
      <c r="D27" s="106"/>
      <c r="E27" s="106"/>
      <c r="F27" s="106"/>
      <c r="G27" s="106"/>
      <c r="H27" s="106"/>
    </row>
    <row r="28" spans="1:8" ht="29.25" customHeight="1" thickBot="1">
      <c r="A28" s="103" t="s">
        <v>12</v>
      </c>
      <c r="B28" s="62" t="s">
        <v>108</v>
      </c>
      <c r="C28" s="70" t="s">
        <v>67</v>
      </c>
      <c r="D28" s="71">
        <v>4.5199999999999996</v>
      </c>
      <c r="E28" s="72">
        <v>6.11</v>
      </c>
      <c r="F28" s="72">
        <v>5.33</v>
      </c>
      <c r="G28" s="72">
        <v>94.42</v>
      </c>
      <c r="H28" s="72" t="s">
        <v>160</v>
      </c>
    </row>
    <row r="29" spans="1:8" ht="33" customHeight="1" thickBot="1">
      <c r="A29" s="103"/>
      <c r="B29" s="68" t="s">
        <v>161</v>
      </c>
      <c r="C29" s="66">
        <v>110</v>
      </c>
      <c r="D29" s="73">
        <v>17.3</v>
      </c>
      <c r="E29" s="74">
        <v>6.69</v>
      </c>
      <c r="F29" s="74">
        <v>15.34</v>
      </c>
      <c r="G29" s="74">
        <v>190.77</v>
      </c>
      <c r="H29" s="74">
        <v>1069</v>
      </c>
    </row>
    <row r="30" spans="1:8" ht="33" customHeight="1" thickBot="1">
      <c r="A30" s="103"/>
      <c r="B30" s="64" t="s">
        <v>111</v>
      </c>
      <c r="C30" s="65">
        <v>150</v>
      </c>
      <c r="D30" s="73">
        <v>2.98</v>
      </c>
      <c r="E30" s="74">
        <v>5.87</v>
      </c>
      <c r="F30" s="74">
        <v>18.63</v>
      </c>
      <c r="G30" s="74">
        <v>139.27000000000001</v>
      </c>
      <c r="H30" s="74">
        <v>867</v>
      </c>
    </row>
    <row r="31" spans="1:8" ht="23.25" customHeight="1" thickBot="1">
      <c r="A31" s="103"/>
      <c r="B31" s="64" t="s">
        <v>162</v>
      </c>
      <c r="C31" s="66">
        <v>200</v>
      </c>
      <c r="D31" s="73">
        <v>0</v>
      </c>
      <c r="E31" s="74">
        <v>0</v>
      </c>
      <c r="F31" s="74">
        <v>19.399999999999999</v>
      </c>
      <c r="G31" s="74">
        <v>77.599999999999994</v>
      </c>
      <c r="H31" s="74">
        <v>1014</v>
      </c>
    </row>
    <row r="32" spans="1:8" ht="21.75" customHeight="1" thickBot="1">
      <c r="A32" s="103"/>
      <c r="B32" s="64" t="s">
        <v>61</v>
      </c>
      <c r="C32" s="66">
        <v>25</v>
      </c>
      <c r="D32" s="73">
        <v>1.88</v>
      </c>
      <c r="E32" s="74">
        <v>0.25</v>
      </c>
      <c r="F32" s="74">
        <v>12.75</v>
      </c>
      <c r="G32" s="74">
        <v>60.75</v>
      </c>
      <c r="H32" s="74" t="s">
        <v>58</v>
      </c>
    </row>
    <row r="33" spans="1:14" ht="15.75" thickBot="1">
      <c r="A33" s="103"/>
      <c r="B33" s="68" t="s">
        <v>62</v>
      </c>
      <c r="C33" s="66">
        <v>25</v>
      </c>
      <c r="D33" s="73">
        <v>1.65</v>
      </c>
      <c r="E33" s="74">
        <v>0.3</v>
      </c>
      <c r="F33" s="74">
        <v>9.9</v>
      </c>
      <c r="G33" s="74">
        <v>48.9</v>
      </c>
      <c r="H33" s="74" t="s">
        <v>58</v>
      </c>
    </row>
    <row r="34" spans="1:14" ht="15.75" thickBot="1">
      <c r="A34" s="103"/>
      <c r="B34" s="68" t="s">
        <v>125</v>
      </c>
      <c r="C34" s="66">
        <v>219</v>
      </c>
      <c r="D34" s="73">
        <v>1.97</v>
      </c>
      <c r="E34" s="74">
        <v>0.66</v>
      </c>
      <c r="F34" s="74">
        <v>27.59</v>
      </c>
      <c r="G34" s="74">
        <v>124.17</v>
      </c>
      <c r="H34" s="74"/>
    </row>
    <row r="35" spans="1:14" ht="15" customHeight="1" thickBot="1">
      <c r="A35" s="104" t="s">
        <v>13</v>
      </c>
      <c r="B35" s="104"/>
      <c r="C35" s="56">
        <v>939</v>
      </c>
      <c r="D35" s="56">
        <f>SUM(D28:D34)</f>
        <v>30.299999999999997</v>
      </c>
      <c r="E35" s="57">
        <f>SUM(E28:E34)</f>
        <v>19.880000000000003</v>
      </c>
      <c r="F35" s="57">
        <f>SUM(F28:F34)</f>
        <v>108.94</v>
      </c>
      <c r="G35" s="57">
        <f>SUM(G28:G34)</f>
        <v>735.88</v>
      </c>
      <c r="H35" s="54"/>
      <c r="I35" s="6"/>
      <c r="J35" s="6"/>
      <c r="K35" s="6"/>
      <c r="L35" s="6"/>
      <c r="M35" s="6"/>
      <c r="N35" s="6"/>
    </row>
    <row r="36" spans="1:14" ht="15.75" thickBot="1">
      <c r="A36" s="105" t="s">
        <v>26</v>
      </c>
      <c r="B36" s="105"/>
      <c r="C36" s="105"/>
      <c r="D36" s="105"/>
      <c r="E36" s="105"/>
      <c r="F36" s="105"/>
      <c r="G36" s="105"/>
      <c r="H36" s="105"/>
    </row>
    <row r="37" spans="1:14" ht="29.25" customHeight="1" thickBot="1">
      <c r="A37" s="103" t="s">
        <v>12</v>
      </c>
      <c r="B37" s="62" t="s">
        <v>108</v>
      </c>
      <c r="C37" s="70" t="s">
        <v>134</v>
      </c>
      <c r="D37" s="71">
        <v>5.71</v>
      </c>
      <c r="E37" s="72">
        <v>7.71</v>
      </c>
      <c r="F37" s="72">
        <v>6.73</v>
      </c>
      <c r="G37" s="72">
        <v>119.15</v>
      </c>
      <c r="H37" s="72" t="s">
        <v>89</v>
      </c>
    </row>
    <row r="38" spans="1:14" ht="39.75" customHeight="1" thickBot="1">
      <c r="A38" s="103"/>
      <c r="B38" s="68" t="s">
        <v>163</v>
      </c>
      <c r="C38" s="66">
        <v>120</v>
      </c>
      <c r="D38" s="73">
        <v>18.87</v>
      </c>
      <c r="E38" s="74">
        <v>7.3</v>
      </c>
      <c r="F38" s="74">
        <v>16.73</v>
      </c>
      <c r="G38" s="74">
        <v>208.11</v>
      </c>
      <c r="H38" s="74">
        <v>1069</v>
      </c>
    </row>
    <row r="39" spans="1:14" ht="24.75" customHeight="1" thickBot="1">
      <c r="A39" s="103"/>
      <c r="B39" s="64" t="s">
        <v>111</v>
      </c>
      <c r="C39" s="65">
        <v>200</v>
      </c>
      <c r="D39" s="73">
        <v>3.97</v>
      </c>
      <c r="E39" s="74">
        <v>7.83</v>
      </c>
      <c r="F39" s="74">
        <v>24.84</v>
      </c>
      <c r="G39" s="74">
        <v>185.69</v>
      </c>
      <c r="H39" s="74">
        <v>867</v>
      </c>
    </row>
    <row r="40" spans="1:14" ht="22.5" customHeight="1" thickBot="1">
      <c r="A40" s="103"/>
      <c r="B40" s="64" t="s">
        <v>162</v>
      </c>
      <c r="C40" s="66">
        <v>200</v>
      </c>
      <c r="D40" s="73">
        <v>0</v>
      </c>
      <c r="E40" s="74">
        <v>0</v>
      </c>
      <c r="F40" s="74">
        <v>19.399999999999999</v>
      </c>
      <c r="G40" s="74">
        <v>77.599999999999994</v>
      </c>
      <c r="H40" s="74">
        <v>1014</v>
      </c>
    </row>
    <row r="41" spans="1:14" ht="18.75" customHeight="1" thickBot="1">
      <c r="A41" s="103"/>
      <c r="B41" s="64" t="s">
        <v>61</v>
      </c>
      <c r="C41" s="66">
        <v>26</v>
      </c>
      <c r="D41" s="73">
        <v>1.95</v>
      </c>
      <c r="E41" s="74">
        <v>0.26</v>
      </c>
      <c r="F41" s="74">
        <v>13.26</v>
      </c>
      <c r="G41" s="74">
        <v>63.18</v>
      </c>
      <c r="H41" s="74" t="s">
        <v>58</v>
      </c>
    </row>
    <row r="42" spans="1:14" ht="15.75" thickBot="1">
      <c r="A42" s="103"/>
      <c r="B42" s="68" t="s">
        <v>62</v>
      </c>
      <c r="C42" s="66">
        <v>25</v>
      </c>
      <c r="D42" s="73">
        <v>1.65</v>
      </c>
      <c r="E42" s="74">
        <v>0.3</v>
      </c>
      <c r="F42" s="74">
        <v>9.9</v>
      </c>
      <c r="G42" s="74">
        <v>48.9</v>
      </c>
      <c r="H42" s="74" t="s">
        <v>58</v>
      </c>
    </row>
    <row r="43" spans="1:14" ht="15.75" thickBot="1">
      <c r="A43" s="103"/>
      <c r="B43" s="68" t="s">
        <v>125</v>
      </c>
      <c r="C43" s="66">
        <v>250</v>
      </c>
      <c r="D43" s="73">
        <v>2.25</v>
      </c>
      <c r="E43" s="74">
        <v>0.75</v>
      </c>
      <c r="F43" s="74">
        <v>31.5</v>
      </c>
      <c r="G43" s="74">
        <v>141.75</v>
      </c>
      <c r="H43" s="74"/>
    </row>
    <row r="44" spans="1:14" ht="15.75" thickBot="1">
      <c r="A44" s="104" t="s">
        <v>13</v>
      </c>
      <c r="B44" s="104"/>
      <c r="C44" s="56">
        <v>1086</v>
      </c>
      <c r="D44" s="56">
        <f>SUM(D37:D43)</f>
        <v>34.4</v>
      </c>
      <c r="E44" s="57">
        <f>SUM(E37:E43)</f>
        <v>24.150000000000002</v>
      </c>
      <c r="F44" s="57">
        <f>SUM(F37:F43)</f>
        <v>122.36</v>
      </c>
      <c r="G44" s="57">
        <f>SUM(G37:G43)</f>
        <v>844.38</v>
      </c>
      <c r="H44" s="54"/>
    </row>
    <row r="45" spans="1:14" ht="22.5" customHeight="1" thickBot="1">
      <c r="A45" s="105" t="s">
        <v>14</v>
      </c>
      <c r="B45" s="62" t="s">
        <v>112</v>
      </c>
      <c r="C45" s="63">
        <v>75</v>
      </c>
      <c r="D45" s="71">
        <v>8.4600000000000009</v>
      </c>
      <c r="E45" s="72">
        <v>11.72</v>
      </c>
      <c r="F45" s="72">
        <v>28.41</v>
      </c>
      <c r="G45" s="72">
        <v>253.1</v>
      </c>
      <c r="H45" s="72">
        <v>328</v>
      </c>
    </row>
    <row r="46" spans="1:14" ht="17.25" customHeight="1" thickBot="1">
      <c r="A46" s="105"/>
      <c r="B46" s="64" t="s">
        <v>156</v>
      </c>
      <c r="C46" s="66">
        <v>200</v>
      </c>
      <c r="D46" s="73">
        <v>1.36</v>
      </c>
      <c r="E46" s="74">
        <v>1.41</v>
      </c>
      <c r="F46" s="74">
        <v>2.14</v>
      </c>
      <c r="G46" s="74">
        <v>26.69</v>
      </c>
      <c r="H46" s="74">
        <v>603</v>
      </c>
    </row>
    <row r="47" spans="1:14" ht="12" customHeight="1">
      <c r="A47" s="140" t="s">
        <v>15</v>
      </c>
      <c r="B47" s="140"/>
      <c r="C47" s="53">
        <v>275</v>
      </c>
      <c r="D47" s="53">
        <f>SUM(D45:D46)</f>
        <v>9.82</v>
      </c>
      <c r="E47" s="53">
        <f>SUM(E45:E46)</f>
        <v>13.13</v>
      </c>
      <c r="F47" s="53">
        <f>SUM(F45:F46)</f>
        <v>30.55</v>
      </c>
      <c r="G47" s="53">
        <f>SUM(G45:G46)</f>
        <v>279.79000000000002</v>
      </c>
      <c r="H47" s="52"/>
    </row>
    <row r="48" spans="1:14">
      <c r="A48" s="124" t="s">
        <v>27</v>
      </c>
      <c r="B48" s="125"/>
      <c r="C48" s="23"/>
      <c r="D48" s="19">
        <f>D47+D35+D19</f>
        <v>40.119999999999997</v>
      </c>
      <c r="E48" s="19">
        <f>E47+E35+E19</f>
        <v>33.010000000000005</v>
      </c>
      <c r="F48" s="19">
        <f>F47+F35+F19</f>
        <v>139.49</v>
      </c>
      <c r="G48" s="19">
        <f>G47+G35+G19</f>
        <v>1015.6700000000001</v>
      </c>
      <c r="H48" s="35"/>
    </row>
    <row r="49" spans="1:8">
      <c r="A49" s="24" t="s">
        <v>28</v>
      </c>
      <c r="B49" s="24"/>
      <c r="C49" s="23"/>
      <c r="D49" s="19">
        <f>D47+D44+D26</f>
        <v>66.150000000000006</v>
      </c>
      <c r="E49" s="19">
        <f>E47+E44+E26</f>
        <v>64.17</v>
      </c>
      <c r="F49" s="19">
        <f>F47+F44+F26</f>
        <v>242.12</v>
      </c>
      <c r="G49" s="19">
        <f>G47+G44+G26</f>
        <v>1810.69</v>
      </c>
      <c r="H49" s="25"/>
    </row>
    <row r="50" spans="1:8" ht="15.75">
      <c r="A50" s="136" t="s">
        <v>48</v>
      </c>
      <c r="B50" s="136"/>
      <c r="C50" s="136"/>
      <c r="D50" s="136"/>
      <c r="E50" s="136"/>
      <c r="F50" s="136"/>
      <c r="G50" s="136"/>
      <c r="H50" s="136"/>
    </row>
    <row r="51" spans="1:8" ht="15.75" thickBot="1">
      <c r="A51" s="105" t="s">
        <v>25</v>
      </c>
      <c r="B51" s="106"/>
      <c r="C51" s="106"/>
      <c r="D51" s="106"/>
      <c r="E51" s="106"/>
      <c r="F51" s="106"/>
      <c r="G51" s="106"/>
      <c r="H51" s="106"/>
    </row>
    <row r="52" spans="1:8" ht="25.5" customHeight="1" thickBot="1">
      <c r="A52" s="103" t="s">
        <v>8</v>
      </c>
      <c r="B52" s="62" t="s">
        <v>135</v>
      </c>
      <c r="C52" s="63">
        <v>110</v>
      </c>
      <c r="D52" s="71">
        <v>4.17</v>
      </c>
      <c r="E52" s="72">
        <v>4.67</v>
      </c>
      <c r="F52" s="72">
        <v>17.87</v>
      </c>
      <c r="G52" s="72">
        <v>130.19999999999999</v>
      </c>
      <c r="H52" s="72">
        <v>898</v>
      </c>
    </row>
    <row r="53" spans="1:8" ht="39" customHeight="1" thickBot="1">
      <c r="A53" s="103"/>
      <c r="B53" s="64" t="s">
        <v>136</v>
      </c>
      <c r="C53" s="66">
        <v>90</v>
      </c>
      <c r="D53" s="73">
        <v>12.09</v>
      </c>
      <c r="E53" s="74">
        <v>8.99</v>
      </c>
      <c r="F53" s="74">
        <v>25.8</v>
      </c>
      <c r="G53" s="74">
        <v>232.39</v>
      </c>
      <c r="H53" s="74">
        <v>183</v>
      </c>
    </row>
    <row r="54" spans="1:8" ht="24.75" customHeight="1" thickBot="1">
      <c r="A54" s="103"/>
      <c r="B54" s="64" t="s">
        <v>114</v>
      </c>
      <c r="C54" s="65">
        <v>200</v>
      </c>
      <c r="D54" s="73">
        <v>1.51</v>
      </c>
      <c r="E54" s="74">
        <v>1.1299999999999999</v>
      </c>
      <c r="F54" s="74">
        <v>12.61</v>
      </c>
      <c r="G54" s="74">
        <v>66.650000000000006</v>
      </c>
      <c r="H54" s="80">
        <v>1066</v>
      </c>
    </row>
    <row r="55" spans="1:8" ht="16.5" customHeight="1" thickBot="1">
      <c r="A55" s="103"/>
      <c r="B55" s="68" t="s">
        <v>61</v>
      </c>
      <c r="C55" s="66">
        <v>29</v>
      </c>
      <c r="D55" s="73">
        <v>2.1800000000000002</v>
      </c>
      <c r="E55" s="74">
        <v>0.28999999999999998</v>
      </c>
      <c r="F55" s="74">
        <v>14.79</v>
      </c>
      <c r="G55" s="74">
        <v>70.47</v>
      </c>
      <c r="H55" s="74" t="s">
        <v>58</v>
      </c>
    </row>
    <row r="56" spans="1:8" ht="15.75" customHeight="1" thickBot="1">
      <c r="A56" s="103"/>
      <c r="B56" s="64" t="s">
        <v>137</v>
      </c>
      <c r="C56" s="65">
        <v>180</v>
      </c>
      <c r="D56" s="73">
        <v>0.72</v>
      </c>
      <c r="E56" s="74">
        <v>0.54</v>
      </c>
      <c r="F56" s="74">
        <v>18.54</v>
      </c>
      <c r="G56" s="74">
        <v>81.900000000000006</v>
      </c>
      <c r="H56" s="74" t="s">
        <v>58</v>
      </c>
    </row>
    <row r="57" spans="1:8" ht="27.75" customHeight="1" thickBot="1">
      <c r="A57" s="104" t="s">
        <v>11</v>
      </c>
      <c r="B57" s="104"/>
      <c r="C57" s="56">
        <v>609</v>
      </c>
      <c r="D57" s="56">
        <f>SUM(D52:D56)</f>
        <v>20.669999999999998</v>
      </c>
      <c r="E57" s="57">
        <f>SUM(E52:E56)</f>
        <v>15.619999999999997</v>
      </c>
      <c r="F57" s="57">
        <f>SUM(F52:F56)</f>
        <v>89.609999999999985</v>
      </c>
      <c r="G57" s="57">
        <f>SUM(G52:G56)</f>
        <v>581.61</v>
      </c>
      <c r="H57" s="54"/>
    </row>
    <row r="58" spans="1:8" ht="27.75" customHeight="1" thickBot="1">
      <c r="A58" s="105" t="s">
        <v>26</v>
      </c>
      <c r="B58" s="106"/>
      <c r="C58" s="106"/>
      <c r="D58" s="106"/>
      <c r="E58" s="106"/>
      <c r="F58" s="106"/>
      <c r="G58" s="106"/>
      <c r="H58" s="106"/>
    </row>
    <row r="59" spans="1:8" ht="36.75" customHeight="1" thickBot="1">
      <c r="A59" s="103" t="s">
        <v>8</v>
      </c>
      <c r="B59" s="62" t="s">
        <v>138</v>
      </c>
      <c r="C59" s="63">
        <v>130</v>
      </c>
      <c r="D59" s="71">
        <v>4.93</v>
      </c>
      <c r="E59" s="72">
        <v>5.52</v>
      </c>
      <c r="F59" s="72">
        <v>21.12</v>
      </c>
      <c r="G59" s="72">
        <v>153.87</v>
      </c>
      <c r="H59" s="72">
        <v>898</v>
      </c>
    </row>
    <row r="60" spans="1:8" ht="36.75" customHeight="1" thickBot="1">
      <c r="A60" s="103"/>
      <c r="B60" s="64" t="s">
        <v>164</v>
      </c>
      <c r="C60" s="66">
        <v>110</v>
      </c>
      <c r="D60" s="73">
        <v>14.77</v>
      </c>
      <c r="E60" s="74">
        <v>10.98</v>
      </c>
      <c r="F60" s="74">
        <v>31.53</v>
      </c>
      <c r="G60" s="74">
        <v>284.02999999999997</v>
      </c>
      <c r="H60" s="74">
        <v>183</v>
      </c>
    </row>
    <row r="61" spans="1:8" ht="21" customHeight="1" thickBot="1">
      <c r="A61" s="103"/>
      <c r="B61" s="64" t="s">
        <v>114</v>
      </c>
      <c r="C61" s="65">
        <v>200</v>
      </c>
      <c r="D61" s="79">
        <v>1.51</v>
      </c>
      <c r="E61" s="80">
        <v>1.1299999999999999</v>
      </c>
      <c r="F61" s="80">
        <v>12.61</v>
      </c>
      <c r="G61" s="80">
        <v>66.650000000000006</v>
      </c>
      <c r="H61" s="80">
        <v>1066</v>
      </c>
    </row>
    <row r="62" spans="1:8" ht="20.25" customHeight="1" thickBot="1">
      <c r="A62" s="103"/>
      <c r="B62" s="68" t="s">
        <v>61</v>
      </c>
      <c r="C62" s="66">
        <v>20</v>
      </c>
      <c r="D62" s="73">
        <v>1.5</v>
      </c>
      <c r="E62" s="74">
        <v>0.2</v>
      </c>
      <c r="F62" s="74">
        <v>10.199999999999999</v>
      </c>
      <c r="G62" s="74">
        <v>48.6</v>
      </c>
      <c r="H62" s="74" t="s">
        <v>58</v>
      </c>
    </row>
    <row r="63" spans="1:8" ht="12.75" customHeight="1" thickBot="1">
      <c r="A63" s="103"/>
      <c r="B63" s="64" t="s">
        <v>137</v>
      </c>
      <c r="C63" s="65">
        <v>152</v>
      </c>
      <c r="D63" s="73">
        <v>0.61</v>
      </c>
      <c r="E63" s="74">
        <v>0.46</v>
      </c>
      <c r="F63" s="74">
        <v>15.66</v>
      </c>
      <c r="G63" s="74">
        <v>69.16</v>
      </c>
      <c r="H63" s="74" t="s">
        <v>58</v>
      </c>
    </row>
    <row r="64" spans="1:8" ht="20.25" customHeight="1" thickBot="1">
      <c r="A64" s="104" t="s">
        <v>11</v>
      </c>
      <c r="B64" s="104"/>
      <c r="C64" s="56">
        <v>612</v>
      </c>
      <c r="D64" s="56">
        <f>SUM(D59:D63)</f>
        <v>23.32</v>
      </c>
      <c r="E64" s="57">
        <f>SUM(E59:E63)</f>
        <v>18.29</v>
      </c>
      <c r="F64" s="57">
        <f>SUM(F59:F63)</f>
        <v>91.12</v>
      </c>
      <c r="G64" s="57">
        <f>SUM(G59:G63)</f>
        <v>622.30999999999995</v>
      </c>
      <c r="H64" s="54"/>
    </row>
    <row r="65" spans="1:8" ht="29.25" customHeight="1" thickBot="1">
      <c r="A65" s="105" t="s">
        <v>25</v>
      </c>
      <c r="B65" s="105"/>
      <c r="C65" s="105"/>
      <c r="D65" s="105"/>
      <c r="E65" s="105"/>
      <c r="F65" s="105"/>
      <c r="G65" s="105"/>
      <c r="H65" s="105"/>
    </row>
    <row r="66" spans="1:8" ht="27.75" customHeight="1" thickBot="1">
      <c r="A66" s="103" t="s">
        <v>12</v>
      </c>
      <c r="B66" s="67" t="s">
        <v>165</v>
      </c>
      <c r="C66" s="70">
        <v>70</v>
      </c>
      <c r="D66" s="71">
        <v>0.56000000000000005</v>
      </c>
      <c r="E66" s="72">
        <v>7.0000000000000007E-2</v>
      </c>
      <c r="F66" s="72">
        <v>1.75</v>
      </c>
      <c r="G66" s="72">
        <v>9.8699999999999992</v>
      </c>
      <c r="H66" s="78">
        <v>982</v>
      </c>
    </row>
    <row r="67" spans="1:8" ht="31.5" customHeight="1" thickBot="1">
      <c r="A67" s="103"/>
      <c r="B67" s="68" t="s">
        <v>83</v>
      </c>
      <c r="C67" s="65" t="s">
        <v>115</v>
      </c>
      <c r="D67" s="73">
        <v>4.47</v>
      </c>
      <c r="E67" s="74">
        <v>8.1999999999999993</v>
      </c>
      <c r="F67" s="74">
        <v>13.3</v>
      </c>
      <c r="G67" s="76">
        <v>144.83000000000001</v>
      </c>
      <c r="H67" s="76">
        <v>17</v>
      </c>
    </row>
    <row r="68" spans="1:8" ht="33.75" customHeight="1" thickBot="1">
      <c r="A68" s="103"/>
      <c r="B68" s="68" t="s">
        <v>116</v>
      </c>
      <c r="C68" s="66">
        <v>115</v>
      </c>
      <c r="D68" s="75">
        <v>11.49</v>
      </c>
      <c r="E68" s="76">
        <v>12.61</v>
      </c>
      <c r="F68" s="76">
        <v>13.7</v>
      </c>
      <c r="G68" s="76">
        <v>214.21</v>
      </c>
      <c r="H68" s="74">
        <v>193</v>
      </c>
    </row>
    <row r="69" spans="1:8" ht="27" thickBot="1">
      <c r="A69" s="103"/>
      <c r="B69" s="68" t="s">
        <v>84</v>
      </c>
      <c r="C69" s="65">
        <v>150</v>
      </c>
      <c r="D69" s="73">
        <v>4.63</v>
      </c>
      <c r="E69" s="74">
        <v>4.22</v>
      </c>
      <c r="F69" s="74">
        <v>35.56</v>
      </c>
      <c r="G69" s="76">
        <v>198.74</v>
      </c>
      <c r="H69" s="74">
        <v>310</v>
      </c>
    </row>
    <row r="70" spans="1:8" ht="24" thickBot="1">
      <c r="A70" s="103"/>
      <c r="B70" s="83" t="s">
        <v>117</v>
      </c>
      <c r="C70" s="66">
        <v>200</v>
      </c>
      <c r="D70" s="73">
        <v>0.99</v>
      </c>
      <c r="E70" s="74">
        <v>0.06</v>
      </c>
      <c r="F70" s="74">
        <v>18.36</v>
      </c>
      <c r="G70" s="74">
        <v>77.94</v>
      </c>
      <c r="H70" s="74">
        <v>669</v>
      </c>
    </row>
    <row r="71" spans="1:8" ht="15.75" thickBot="1">
      <c r="A71" s="103"/>
      <c r="B71" s="64" t="s">
        <v>61</v>
      </c>
      <c r="C71" s="66">
        <v>25</v>
      </c>
      <c r="D71" s="73">
        <v>1.88</v>
      </c>
      <c r="E71" s="74">
        <v>0.25</v>
      </c>
      <c r="F71" s="74">
        <v>12.75</v>
      </c>
      <c r="G71" s="74">
        <v>60.75</v>
      </c>
      <c r="H71" s="74" t="s">
        <v>58</v>
      </c>
    </row>
    <row r="72" spans="1:8" ht="15.75" thickBot="1">
      <c r="A72" s="103"/>
      <c r="B72" s="68" t="s">
        <v>62</v>
      </c>
      <c r="C72" s="66">
        <v>24</v>
      </c>
      <c r="D72" s="73">
        <v>1.58</v>
      </c>
      <c r="E72" s="74">
        <v>0.28999999999999998</v>
      </c>
      <c r="F72" s="74">
        <v>9.5</v>
      </c>
      <c r="G72" s="74">
        <v>46.94</v>
      </c>
      <c r="H72" s="74" t="s">
        <v>58</v>
      </c>
    </row>
    <row r="73" spans="1:8" ht="15.75" customHeight="1" thickBot="1">
      <c r="A73" s="104" t="s">
        <v>13</v>
      </c>
      <c r="B73" s="104"/>
      <c r="C73" s="56">
        <v>809</v>
      </c>
      <c r="D73" s="56">
        <f>SUM(D66:D72)</f>
        <v>25.599999999999994</v>
      </c>
      <c r="E73" s="57">
        <f>SUM(E66:E72)</f>
        <v>25.699999999999996</v>
      </c>
      <c r="F73" s="57">
        <f>SUM(F66:F72)</f>
        <v>104.92</v>
      </c>
      <c r="G73" s="57">
        <f>SUM(G66:G72)</f>
        <v>753.2800000000002</v>
      </c>
      <c r="H73" s="57"/>
    </row>
    <row r="74" spans="1:8" ht="28.5" customHeight="1" thickBot="1">
      <c r="A74" s="105" t="s">
        <v>26</v>
      </c>
      <c r="B74" s="106"/>
      <c r="C74" s="106"/>
      <c r="D74" s="106"/>
      <c r="E74" s="106"/>
      <c r="F74" s="106"/>
      <c r="G74" s="106"/>
      <c r="H74" s="106"/>
    </row>
    <row r="75" spans="1:8" ht="27" customHeight="1" thickBot="1">
      <c r="A75" s="103" t="s">
        <v>12</v>
      </c>
      <c r="B75" s="67" t="s">
        <v>165</v>
      </c>
      <c r="C75" s="70">
        <v>110</v>
      </c>
      <c r="D75" s="71">
        <v>0.88</v>
      </c>
      <c r="E75" s="72">
        <v>0.11</v>
      </c>
      <c r="F75" s="72">
        <v>2.75</v>
      </c>
      <c r="G75" s="72">
        <v>15.51</v>
      </c>
      <c r="H75" s="78">
        <v>982</v>
      </c>
    </row>
    <row r="76" spans="1:8" ht="22.5" customHeight="1" thickBot="1">
      <c r="A76" s="103"/>
      <c r="B76" s="68" t="s">
        <v>83</v>
      </c>
      <c r="C76" s="65" t="s">
        <v>76</v>
      </c>
      <c r="D76" s="73">
        <v>5.56</v>
      </c>
      <c r="E76" s="74">
        <v>10.199999999999999</v>
      </c>
      <c r="F76" s="74">
        <v>16.55</v>
      </c>
      <c r="G76" s="76">
        <v>180.24</v>
      </c>
      <c r="H76" s="76">
        <v>17</v>
      </c>
    </row>
    <row r="77" spans="1:8" ht="35.25" customHeight="1" thickBot="1">
      <c r="A77" s="103"/>
      <c r="B77" s="68" t="s">
        <v>116</v>
      </c>
      <c r="C77" s="66">
        <v>115</v>
      </c>
      <c r="D77" s="75">
        <v>11.49</v>
      </c>
      <c r="E77" s="76">
        <v>12.61</v>
      </c>
      <c r="F77" s="76">
        <v>13.7</v>
      </c>
      <c r="G77" s="76">
        <v>214.21</v>
      </c>
      <c r="H77" s="74">
        <v>193</v>
      </c>
    </row>
    <row r="78" spans="1:8" ht="27.75" customHeight="1" thickBot="1">
      <c r="A78" s="103"/>
      <c r="B78" s="68" t="s">
        <v>84</v>
      </c>
      <c r="C78" s="65">
        <v>180</v>
      </c>
      <c r="D78" s="73">
        <v>5.56</v>
      </c>
      <c r="E78" s="74">
        <v>5.0599999999999996</v>
      </c>
      <c r="F78" s="74">
        <v>42.67</v>
      </c>
      <c r="G78" s="76">
        <v>238.49</v>
      </c>
      <c r="H78" s="74">
        <v>310</v>
      </c>
    </row>
    <row r="79" spans="1:8" ht="24" thickBot="1">
      <c r="A79" s="103"/>
      <c r="B79" s="83" t="s">
        <v>139</v>
      </c>
      <c r="C79" s="66">
        <v>200</v>
      </c>
      <c r="D79" s="73">
        <v>0.99</v>
      </c>
      <c r="E79" s="74">
        <v>0.06</v>
      </c>
      <c r="F79" s="74">
        <v>18.36</v>
      </c>
      <c r="G79" s="74">
        <v>77.94</v>
      </c>
      <c r="H79" s="74">
        <v>669</v>
      </c>
    </row>
    <row r="80" spans="1:8" ht="15.75" thickBot="1">
      <c r="A80" s="103"/>
      <c r="B80" s="64" t="s">
        <v>61</v>
      </c>
      <c r="C80" s="66">
        <v>24</v>
      </c>
      <c r="D80" s="73">
        <v>1.8</v>
      </c>
      <c r="E80" s="74">
        <v>0.24</v>
      </c>
      <c r="F80" s="74">
        <v>12.24</v>
      </c>
      <c r="G80" s="74">
        <v>58.32</v>
      </c>
      <c r="H80" s="74" t="s">
        <v>58</v>
      </c>
    </row>
    <row r="81" spans="1:12" ht="15.75" thickBot="1">
      <c r="A81" s="103"/>
      <c r="B81" s="68" t="s">
        <v>62</v>
      </c>
      <c r="C81" s="66">
        <v>20</v>
      </c>
      <c r="D81" s="73">
        <v>1.32</v>
      </c>
      <c r="E81" s="74">
        <v>0.24</v>
      </c>
      <c r="F81" s="74">
        <v>7.92</v>
      </c>
      <c r="G81" s="74">
        <v>39.119999999999997</v>
      </c>
      <c r="H81" s="84"/>
    </row>
    <row r="82" spans="1:12" ht="15" customHeight="1" thickBot="1">
      <c r="A82" s="104" t="s">
        <v>13</v>
      </c>
      <c r="B82" s="104"/>
      <c r="C82" s="56">
        <v>929</v>
      </c>
      <c r="D82" s="56">
        <f>SUM(D75:D81)</f>
        <v>27.599999999999998</v>
      </c>
      <c r="E82" s="57">
        <f>SUM(E75:E81)</f>
        <v>28.519999999999992</v>
      </c>
      <c r="F82" s="57">
        <f>SUM(F75:F81)</f>
        <v>114.19</v>
      </c>
      <c r="G82" s="57">
        <f>SUM(G75:G81)</f>
        <v>823.83000000000015</v>
      </c>
      <c r="H82" s="57"/>
    </row>
    <row r="83" spans="1:12" ht="24" thickBot="1">
      <c r="A83" s="151" t="s">
        <v>14</v>
      </c>
      <c r="B83" s="62" t="s">
        <v>118</v>
      </c>
      <c r="C83" s="63">
        <v>75</v>
      </c>
      <c r="D83" s="71">
        <v>10.42</v>
      </c>
      <c r="E83" s="72">
        <v>5.14</v>
      </c>
      <c r="F83" s="72">
        <v>30.2</v>
      </c>
      <c r="G83" s="72">
        <v>208.74</v>
      </c>
      <c r="H83" s="72">
        <v>322</v>
      </c>
    </row>
    <row r="84" spans="1:12" ht="15.75" thickBot="1">
      <c r="A84" s="151"/>
      <c r="B84" s="64" t="s">
        <v>119</v>
      </c>
      <c r="C84" s="66">
        <v>200</v>
      </c>
      <c r="D84" s="73">
        <v>0</v>
      </c>
      <c r="E84" s="74">
        <v>0</v>
      </c>
      <c r="F84" s="74">
        <v>9.08</v>
      </c>
      <c r="G84" s="74">
        <v>36.32</v>
      </c>
      <c r="H84" s="74">
        <v>663</v>
      </c>
    </row>
    <row r="85" spans="1:12">
      <c r="A85" s="50" t="s">
        <v>15</v>
      </c>
      <c r="B85" s="36"/>
      <c r="C85" s="95">
        <v>275</v>
      </c>
      <c r="D85" s="95">
        <f>SUM(D83:D84)</f>
        <v>10.42</v>
      </c>
      <c r="E85" s="95">
        <f>SUM(E83:E84)</f>
        <v>5.14</v>
      </c>
      <c r="F85" s="95">
        <f>SUM(F83:F84)</f>
        <v>39.28</v>
      </c>
      <c r="G85" s="95">
        <f>SUM(G83:G84)</f>
        <v>245.06</v>
      </c>
      <c r="H85" s="53"/>
    </row>
    <row r="86" spans="1:12">
      <c r="A86" s="22" t="s">
        <v>74</v>
      </c>
      <c r="B86" s="47"/>
      <c r="C86" s="48"/>
      <c r="D86" s="49">
        <f>D85+D73+D56</f>
        <v>36.739999999999995</v>
      </c>
      <c r="E86" s="49">
        <f>E85+E73+E56</f>
        <v>31.379999999999995</v>
      </c>
      <c r="F86" s="49">
        <f>F85+F73+F56</f>
        <v>162.73999999999998</v>
      </c>
      <c r="G86" s="49">
        <f>G85+G73+G56</f>
        <v>1080.2400000000002</v>
      </c>
      <c r="H86" s="51"/>
    </row>
    <row r="87" spans="1:12">
      <c r="A87" s="24" t="s">
        <v>75</v>
      </c>
      <c r="B87" s="22"/>
      <c r="C87" s="23"/>
      <c r="D87" s="26">
        <f>D85+D82+D64</f>
        <v>61.339999999999996</v>
      </c>
      <c r="E87" s="26">
        <f>E85+E82+E64</f>
        <v>51.949999999999989</v>
      </c>
      <c r="F87" s="26">
        <f>F85+F82+F64</f>
        <v>244.59</v>
      </c>
      <c r="G87" s="26">
        <f>G85+G82+G64</f>
        <v>1691.2</v>
      </c>
      <c r="H87" s="23"/>
    </row>
    <row r="88" spans="1:12">
      <c r="A88" s="110" t="s">
        <v>49</v>
      </c>
      <c r="B88" s="110"/>
      <c r="C88" s="110"/>
      <c r="D88" s="110"/>
      <c r="E88" s="110"/>
      <c r="F88" s="110"/>
      <c r="G88" s="110"/>
      <c r="H88" s="110"/>
    </row>
    <row r="89" spans="1:12" ht="15.75" thickBot="1">
      <c r="A89" s="105" t="s">
        <v>25</v>
      </c>
      <c r="B89" s="106"/>
      <c r="C89" s="106"/>
      <c r="D89" s="106"/>
      <c r="E89" s="106"/>
      <c r="F89" s="106"/>
      <c r="G89" s="106"/>
      <c r="H89" s="106"/>
    </row>
    <row r="90" spans="1:12" ht="26.25" customHeight="1" thickBot="1">
      <c r="A90" s="103" t="s">
        <v>8</v>
      </c>
      <c r="B90" s="62" t="s">
        <v>135</v>
      </c>
      <c r="C90" s="63">
        <v>110</v>
      </c>
      <c r="D90" s="71">
        <v>4.17</v>
      </c>
      <c r="E90" s="72">
        <v>4.67</v>
      </c>
      <c r="F90" s="72">
        <v>17.87</v>
      </c>
      <c r="G90" s="72">
        <v>130.19999999999999</v>
      </c>
      <c r="H90" s="72">
        <v>898</v>
      </c>
    </row>
    <row r="91" spans="1:12" ht="27.75" customHeight="1" thickBot="1">
      <c r="A91" s="103"/>
      <c r="B91" s="64" t="s">
        <v>136</v>
      </c>
      <c r="C91" s="66">
        <v>90</v>
      </c>
      <c r="D91" s="73">
        <v>12.09</v>
      </c>
      <c r="E91" s="74">
        <v>8.99</v>
      </c>
      <c r="F91" s="74">
        <v>25.8</v>
      </c>
      <c r="G91" s="74">
        <v>232.39</v>
      </c>
      <c r="H91" s="74">
        <v>183</v>
      </c>
    </row>
    <row r="92" spans="1:12" ht="23.25" customHeight="1" thickBot="1">
      <c r="A92" s="103"/>
      <c r="B92" s="64" t="s">
        <v>114</v>
      </c>
      <c r="C92" s="65">
        <v>200</v>
      </c>
      <c r="D92" s="73">
        <v>1.51</v>
      </c>
      <c r="E92" s="74">
        <v>1.1299999999999999</v>
      </c>
      <c r="F92" s="74">
        <v>12.61</v>
      </c>
      <c r="G92" s="74">
        <v>66.650000000000006</v>
      </c>
      <c r="H92" s="80">
        <v>1066</v>
      </c>
    </row>
    <row r="93" spans="1:12" ht="15.75" thickBot="1">
      <c r="A93" s="103"/>
      <c r="B93" s="68" t="s">
        <v>61</v>
      </c>
      <c r="C93" s="66">
        <v>29</v>
      </c>
      <c r="D93" s="73">
        <v>2.1800000000000002</v>
      </c>
      <c r="E93" s="74">
        <v>0.28999999999999998</v>
      </c>
      <c r="F93" s="74">
        <v>14.79</v>
      </c>
      <c r="G93" s="74">
        <v>70.47</v>
      </c>
      <c r="H93" s="74" t="s">
        <v>58</v>
      </c>
    </row>
    <row r="94" spans="1:12" ht="15.75" customHeight="1" thickBot="1">
      <c r="A94" s="103"/>
      <c r="B94" s="64" t="s">
        <v>137</v>
      </c>
      <c r="C94" s="65">
        <v>180</v>
      </c>
      <c r="D94" s="73">
        <v>0.72</v>
      </c>
      <c r="E94" s="74">
        <v>0.54</v>
      </c>
      <c r="F94" s="74">
        <v>18.54</v>
      </c>
      <c r="G94" s="74">
        <v>81.900000000000006</v>
      </c>
      <c r="H94" s="74" t="s">
        <v>58</v>
      </c>
      <c r="J94" s="9"/>
      <c r="L94" s="6"/>
    </row>
    <row r="95" spans="1:12" ht="15.75" customHeight="1" thickBot="1">
      <c r="A95" s="104" t="s">
        <v>11</v>
      </c>
      <c r="B95" s="104"/>
      <c r="C95" s="56">
        <v>609</v>
      </c>
      <c r="D95" s="56">
        <f>SUM(D90:D94)</f>
        <v>20.669999999999998</v>
      </c>
      <c r="E95" s="57">
        <f>SUM(E90:E94)</f>
        <v>15.619999999999997</v>
      </c>
      <c r="F95" s="57">
        <f>SUM(F90:F94)</f>
        <v>89.609999999999985</v>
      </c>
      <c r="G95" s="57">
        <f>SUM(G90:G94)</f>
        <v>581.61</v>
      </c>
      <c r="H95" s="54"/>
      <c r="J95" s="9"/>
      <c r="K95" s="10"/>
      <c r="L95" s="6"/>
    </row>
    <row r="96" spans="1:12" ht="30" customHeight="1" thickBot="1">
      <c r="A96" s="105" t="s">
        <v>26</v>
      </c>
      <c r="B96" s="106"/>
      <c r="C96" s="106"/>
      <c r="D96" s="106"/>
      <c r="E96" s="106"/>
      <c r="F96" s="106"/>
      <c r="G96" s="106"/>
      <c r="H96" s="106"/>
      <c r="J96" s="9"/>
      <c r="K96" s="10"/>
      <c r="L96" s="6"/>
    </row>
    <row r="97" spans="1:12" ht="25.5" customHeight="1" thickBot="1">
      <c r="A97" s="103" t="s">
        <v>8</v>
      </c>
      <c r="B97" s="62" t="s">
        <v>138</v>
      </c>
      <c r="C97" s="63">
        <v>130</v>
      </c>
      <c r="D97" s="71">
        <v>4.93</v>
      </c>
      <c r="E97" s="72">
        <v>5.52</v>
      </c>
      <c r="F97" s="72">
        <v>21.12</v>
      </c>
      <c r="G97" s="72">
        <v>153.87</v>
      </c>
      <c r="H97" s="72">
        <v>898</v>
      </c>
      <c r="J97" s="9"/>
      <c r="K97" s="10"/>
      <c r="L97" s="6"/>
    </row>
    <row r="98" spans="1:12" ht="29.25" customHeight="1" thickBot="1">
      <c r="A98" s="103"/>
      <c r="B98" s="64" t="s">
        <v>164</v>
      </c>
      <c r="C98" s="66">
        <v>110</v>
      </c>
      <c r="D98" s="73">
        <v>14.77</v>
      </c>
      <c r="E98" s="74">
        <v>10.98</v>
      </c>
      <c r="F98" s="74">
        <v>31.53</v>
      </c>
      <c r="G98" s="74">
        <v>284.02999999999997</v>
      </c>
      <c r="H98" s="74">
        <v>183</v>
      </c>
      <c r="J98" s="9"/>
      <c r="K98" s="10"/>
      <c r="L98" s="6"/>
    </row>
    <row r="99" spans="1:12" ht="21.75" thickBot="1">
      <c r="A99" s="103"/>
      <c r="B99" s="64" t="s">
        <v>114</v>
      </c>
      <c r="C99" s="65">
        <v>200</v>
      </c>
      <c r="D99" s="79">
        <v>1.51</v>
      </c>
      <c r="E99" s="80">
        <v>1.1299999999999999</v>
      </c>
      <c r="F99" s="80">
        <v>12.61</v>
      </c>
      <c r="G99" s="80">
        <v>66.650000000000006</v>
      </c>
      <c r="H99" s="80">
        <v>1066</v>
      </c>
      <c r="J99" s="9"/>
      <c r="K99" s="10"/>
      <c r="L99" s="6"/>
    </row>
    <row r="100" spans="1:12" ht="20.25" customHeight="1" thickBot="1">
      <c r="A100" s="103"/>
      <c r="B100" s="68" t="s">
        <v>61</v>
      </c>
      <c r="C100" s="66">
        <v>20</v>
      </c>
      <c r="D100" s="73">
        <v>1.5</v>
      </c>
      <c r="E100" s="74">
        <v>0.2</v>
      </c>
      <c r="F100" s="74">
        <v>10.199999999999999</v>
      </c>
      <c r="G100" s="74">
        <v>48.6</v>
      </c>
      <c r="H100" s="74" t="s">
        <v>58</v>
      </c>
      <c r="K100" s="10"/>
    </row>
    <row r="101" spans="1:12" ht="15.75" thickBot="1">
      <c r="A101" s="103"/>
      <c r="B101" s="64" t="s">
        <v>137</v>
      </c>
      <c r="C101" s="65">
        <v>152</v>
      </c>
      <c r="D101" s="73">
        <v>0.61</v>
      </c>
      <c r="E101" s="74">
        <v>0.46</v>
      </c>
      <c r="F101" s="74">
        <v>15.66</v>
      </c>
      <c r="G101" s="74">
        <v>69.16</v>
      </c>
      <c r="H101" s="74" t="s">
        <v>58</v>
      </c>
      <c r="J101" s="8"/>
    </row>
    <row r="102" spans="1:12" ht="15.75" customHeight="1" thickBot="1">
      <c r="A102" s="104" t="s">
        <v>11</v>
      </c>
      <c r="B102" s="104"/>
      <c r="C102" s="56">
        <v>612</v>
      </c>
      <c r="D102" s="56">
        <f>SUM(D97:D101)</f>
        <v>23.32</v>
      </c>
      <c r="E102" s="57">
        <f>SUM(E97:E101)</f>
        <v>18.29</v>
      </c>
      <c r="F102" s="57">
        <f>SUM(F97:F101)</f>
        <v>91.12</v>
      </c>
      <c r="G102" s="57">
        <f>SUM(G97:G101)</f>
        <v>622.30999999999995</v>
      </c>
      <c r="H102" s="54"/>
      <c r="J102" s="8"/>
    </row>
    <row r="103" spans="1:12" ht="15.75" thickBot="1">
      <c r="A103" s="105" t="s">
        <v>25</v>
      </c>
      <c r="B103" s="105"/>
      <c r="C103" s="105"/>
      <c r="D103" s="105"/>
      <c r="E103" s="105"/>
      <c r="F103" s="105"/>
      <c r="G103" s="105"/>
      <c r="H103" s="105"/>
      <c r="J103" s="8"/>
    </row>
    <row r="104" spans="1:12" ht="44.25" customHeight="1" thickBot="1">
      <c r="A104" s="103" t="s">
        <v>12</v>
      </c>
      <c r="B104" s="67" t="s">
        <v>165</v>
      </c>
      <c r="C104" s="70">
        <v>70</v>
      </c>
      <c r="D104" s="71">
        <v>0.56000000000000005</v>
      </c>
      <c r="E104" s="72">
        <v>7.0000000000000007E-2</v>
      </c>
      <c r="F104" s="72">
        <v>1.75</v>
      </c>
      <c r="G104" s="72">
        <v>9.8699999999999992</v>
      </c>
      <c r="H104" s="78">
        <v>982</v>
      </c>
      <c r="J104" s="8"/>
    </row>
    <row r="105" spans="1:12" ht="19.5" customHeight="1" thickBot="1">
      <c r="A105" s="103"/>
      <c r="B105" s="68" t="s">
        <v>83</v>
      </c>
      <c r="C105" s="65" t="s">
        <v>115</v>
      </c>
      <c r="D105" s="73">
        <v>4.47</v>
      </c>
      <c r="E105" s="74">
        <v>8.1999999999999993</v>
      </c>
      <c r="F105" s="74">
        <v>13.3</v>
      </c>
      <c r="G105" s="76">
        <v>144.83000000000001</v>
      </c>
      <c r="H105" s="76">
        <v>17</v>
      </c>
      <c r="J105" s="8"/>
    </row>
    <row r="106" spans="1:12" ht="26.25" customHeight="1" thickBot="1">
      <c r="A106" s="103"/>
      <c r="B106" s="68" t="s">
        <v>116</v>
      </c>
      <c r="C106" s="66">
        <v>115</v>
      </c>
      <c r="D106" s="75">
        <v>11.49</v>
      </c>
      <c r="E106" s="76">
        <v>12.61</v>
      </c>
      <c r="F106" s="76">
        <v>13.7</v>
      </c>
      <c r="G106" s="76">
        <v>214.21</v>
      </c>
      <c r="H106" s="74">
        <v>193</v>
      </c>
      <c r="J106" s="8"/>
    </row>
    <row r="107" spans="1:12" ht="21.75" customHeight="1" thickBot="1">
      <c r="A107" s="103"/>
      <c r="B107" s="68" t="s">
        <v>84</v>
      </c>
      <c r="C107" s="65">
        <v>150</v>
      </c>
      <c r="D107" s="73">
        <v>4.63</v>
      </c>
      <c r="E107" s="74">
        <v>4.22</v>
      </c>
      <c r="F107" s="74">
        <v>35.56</v>
      </c>
      <c r="G107" s="76">
        <v>198.74</v>
      </c>
      <c r="H107" s="74">
        <v>310</v>
      </c>
      <c r="J107" s="8"/>
    </row>
    <row r="108" spans="1:12" ht="15.75" customHeight="1" thickBot="1">
      <c r="A108" s="103"/>
      <c r="B108" s="83" t="s">
        <v>117</v>
      </c>
      <c r="C108" s="66">
        <v>200</v>
      </c>
      <c r="D108" s="73">
        <v>0.99</v>
      </c>
      <c r="E108" s="74">
        <v>0.06</v>
      </c>
      <c r="F108" s="74">
        <v>18.36</v>
      </c>
      <c r="G108" s="74">
        <v>77.94</v>
      </c>
      <c r="H108" s="74">
        <v>669</v>
      </c>
      <c r="J108" s="8"/>
    </row>
    <row r="109" spans="1:12" ht="15.75" customHeight="1" thickBot="1">
      <c r="A109" s="103"/>
      <c r="B109" s="64" t="s">
        <v>61</v>
      </c>
      <c r="C109" s="66">
        <v>25</v>
      </c>
      <c r="D109" s="73">
        <v>1.88</v>
      </c>
      <c r="E109" s="74">
        <v>0.25</v>
      </c>
      <c r="F109" s="74">
        <v>12.75</v>
      </c>
      <c r="G109" s="74">
        <v>60.75</v>
      </c>
      <c r="H109" s="74" t="s">
        <v>58</v>
      </c>
    </row>
    <row r="110" spans="1:12" ht="15.75" thickBot="1">
      <c r="A110" s="103"/>
      <c r="B110" s="68" t="s">
        <v>62</v>
      </c>
      <c r="C110" s="66">
        <v>24</v>
      </c>
      <c r="D110" s="73">
        <v>1.58</v>
      </c>
      <c r="E110" s="74">
        <v>0.28999999999999998</v>
      </c>
      <c r="F110" s="74">
        <v>9.5</v>
      </c>
      <c r="G110" s="74">
        <v>46.94</v>
      </c>
      <c r="H110" s="74" t="s">
        <v>58</v>
      </c>
    </row>
    <row r="111" spans="1:12" ht="15.75" customHeight="1" thickBot="1">
      <c r="A111" s="104" t="s">
        <v>13</v>
      </c>
      <c r="B111" s="104"/>
      <c r="C111" s="56">
        <v>809</v>
      </c>
      <c r="D111" s="56">
        <f>SUM(D104:D110)</f>
        <v>25.599999999999994</v>
      </c>
      <c r="E111" s="57">
        <f>SUM(E104:E110)</f>
        <v>25.699999999999996</v>
      </c>
      <c r="F111" s="57">
        <f>SUM(F104:F110)</f>
        <v>104.92</v>
      </c>
      <c r="G111" s="57">
        <f>SUM(G104:G110)</f>
        <v>753.2800000000002</v>
      </c>
      <c r="H111" s="57"/>
    </row>
    <row r="112" spans="1:12" ht="14.25" customHeight="1" thickBot="1">
      <c r="A112" s="105" t="s">
        <v>26</v>
      </c>
      <c r="B112" s="106"/>
      <c r="C112" s="106"/>
      <c r="D112" s="106"/>
      <c r="E112" s="106"/>
      <c r="F112" s="106"/>
      <c r="G112" s="106"/>
      <c r="H112" s="106"/>
    </row>
    <row r="113" spans="1:8" ht="24.75" customHeight="1" thickBot="1">
      <c r="A113" s="103" t="s">
        <v>12</v>
      </c>
      <c r="B113" s="67" t="s">
        <v>165</v>
      </c>
      <c r="C113" s="70">
        <v>110</v>
      </c>
      <c r="D113" s="71">
        <v>0.88</v>
      </c>
      <c r="E113" s="72">
        <v>0.11</v>
      </c>
      <c r="F113" s="72">
        <v>2.75</v>
      </c>
      <c r="G113" s="72">
        <v>15.51</v>
      </c>
      <c r="H113" s="78">
        <v>982</v>
      </c>
    </row>
    <row r="114" spans="1:8" ht="30" customHeight="1" thickBot="1">
      <c r="A114" s="103"/>
      <c r="B114" s="68" t="s">
        <v>83</v>
      </c>
      <c r="C114" s="65" t="s">
        <v>76</v>
      </c>
      <c r="D114" s="73">
        <v>5.56</v>
      </c>
      <c r="E114" s="74">
        <v>10.199999999999999</v>
      </c>
      <c r="F114" s="74">
        <v>16.55</v>
      </c>
      <c r="G114" s="76">
        <v>180.24</v>
      </c>
      <c r="H114" s="76">
        <v>17</v>
      </c>
    </row>
    <row r="115" spans="1:8" ht="34.5" customHeight="1" thickBot="1">
      <c r="A115" s="103"/>
      <c r="B115" s="68" t="s">
        <v>116</v>
      </c>
      <c r="C115" s="66">
        <v>115</v>
      </c>
      <c r="D115" s="75">
        <v>11.49</v>
      </c>
      <c r="E115" s="76">
        <v>12.61</v>
      </c>
      <c r="F115" s="76">
        <v>13.7</v>
      </c>
      <c r="G115" s="76">
        <v>214.21</v>
      </c>
      <c r="H115" s="74">
        <v>193</v>
      </c>
    </row>
    <row r="116" spans="1:8" ht="17.25" customHeight="1" thickBot="1">
      <c r="A116" s="103"/>
      <c r="B116" s="68" t="s">
        <v>84</v>
      </c>
      <c r="C116" s="65">
        <v>180</v>
      </c>
      <c r="D116" s="73">
        <v>5.56</v>
      </c>
      <c r="E116" s="74">
        <v>5.0599999999999996</v>
      </c>
      <c r="F116" s="74">
        <v>42.67</v>
      </c>
      <c r="G116" s="76">
        <v>238.49</v>
      </c>
      <c r="H116" s="74">
        <v>310</v>
      </c>
    </row>
    <row r="117" spans="1:8" ht="24" thickBot="1">
      <c r="A117" s="103"/>
      <c r="B117" s="83" t="s">
        <v>139</v>
      </c>
      <c r="C117" s="66">
        <v>200</v>
      </c>
      <c r="D117" s="73">
        <v>0.99</v>
      </c>
      <c r="E117" s="74">
        <v>0.06</v>
      </c>
      <c r="F117" s="74">
        <v>18.36</v>
      </c>
      <c r="G117" s="74">
        <v>77.94</v>
      </c>
      <c r="H117" s="74">
        <v>669</v>
      </c>
    </row>
    <row r="118" spans="1:8" ht="15.75" customHeight="1" thickBot="1">
      <c r="A118" s="103"/>
      <c r="B118" s="64" t="s">
        <v>61</v>
      </c>
      <c r="C118" s="66">
        <v>24</v>
      </c>
      <c r="D118" s="73">
        <v>1.8</v>
      </c>
      <c r="E118" s="74">
        <v>0.24</v>
      </c>
      <c r="F118" s="74">
        <v>12.24</v>
      </c>
      <c r="G118" s="74">
        <v>58.32</v>
      </c>
      <c r="H118" s="74" t="s">
        <v>58</v>
      </c>
    </row>
    <row r="119" spans="1:8" ht="19.5" customHeight="1" thickBot="1">
      <c r="A119" s="103"/>
      <c r="B119" s="68" t="s">
        <v>62</v>
      </c>
      <c r="C119" s="66">
        <v>20</v>
      </c>
      <c r="D119" s="73">
        <v>1.32</v>
      </c>
      <c r="E119" s="74">
        <v>0.24</v>
      </c>
      <c r="F119" s="74">
        <v>7.92</v>
      </c>
      <c r="G119" s="74">
        <v>39.119999999999997</v>
      </c>
      <c r="H119" s="84"/>
    </row>
    <row r="120" spans="1:8" ht="18" customHeight="1" thickBot="1">
      <c r="A120" s="104" t="s">
        <v>13</v>
      </c>
      <c r="B120" s="104"/>
      <c r="C120" s="56">
        <v>929</v>
      </c>
      <c r="D120" s="56">
        <f>SUM(D113:D119)</f>
        <v>27.599999999999998</v>
      </c>
      <c r="E120" s="57">
        <f>SUM(E113:E119)</f>
        <v>28.519999999999992</v>
      </c>
      <c r="F120" s="57">
        <f>SUM(F113:F119)</f>
        <v>114.19</v>
      </c>
      <c r="G120" s="57">
        <f>SUM(G113:G119)</f>
        <v>823.83000000000015</v>
      </c>
      <c r="H120" s="57"/>
    </row>
    <row r="121" spans="1:8" ht="24" thickBot="1">
      <c r="A121" s="151" t="s">
        <v>14</v>
      </c>
      <c r="B121" s="62" t="s">
        <v>118</v>
      </c>
      <c r="C121" s="63">
        <v>75</v>
      </c>
      <c r="D121" s="71">
        <v>10.42</v>
      </c>
      <c r="E121" s="72">
        <v>5.14</v>
      </c>
      <c r="F121" s="72">
        <v>30.2</v>
      </c>
      <c r="G121" s="72">
        <v>208.74</v>
      </c>
      <c r="H121" s="72">
        <v>322</v>
      </c>
    </row>
    <row r="122" spans="1:8" ht="15.75" thickBot="1">
      <c r="A122" s="151"/>
      <c r="B122" s="64" t="s">
        <v>119</v>
      </c>
      <c r="C122" s="66">
        <v>200</v>
      </c>
      <c r="D122" s="73">
        <v>0</v>
      </c>
      <c r="E122" s="74">
        <v>0</v>
      </c>
      <c r="F122" s="74">
        <v>9.08</v>
      </c>
      <c r="G122" s="74">
        <v>36.32</v>
      </c>
      <c r="H122" s="74">
        <v>663</v>
      </c>
    </row>
    <row r="123" spans="1:8">
      <c r="A123" s="50" t="s">
        <v>15</v>
      </c>
      <c r="B123" s="36"/>
      <c r="C123" s="95">
        <v>275</v>
      </c>
      <c r="D123" s="95">
        <f>SUM(D121:D122)</f>
        <v>10.42</v>
      </c>
      <c r="E123" s="95">
        <f>SUM(E121:E122)</f>
        <v>5.14</v>
      </c>
      <c r="F123" s="95">
        <f>SUM(F121:F122)</f>
        <v>39.28</v>
      </c>
      <c r="G123" s="95">
        <f>SUM(G121:G122)</f>
        <v>245.06</v>
      </c>
      <c r="H123" s="53"/>
    </row>
    <row r="124" spans="1:8">
      <c r="A124" s="22" t="s">
        <v>29</v>
      </c>
      <c r="B124" s="47"/>
      <c r="C124" s="48"/>
      <c r="D124" s="49">
        <f>D123+D95+D111</f>
        <v>56.689999999999991</v>
      </c>
      <c r="E124" s="49">
        <f>E123+E95+E111</f>
        <v>46.459999999999994</v>
      </c>
      <c r="F124" s="49">
        <f>F123+F95+F111</f>
        <v>233.81</v>
      </c>
      <c r="G124" s="49">
        <f>G123+G95+G111</f>
        <v>1579.9500000000003</v>
      </c>
      <c r="H124" s="51"/>
    </row>
    <row r="125" spans="1:8">
      <c r="A125" s="24" t="s">
        <v>30</v>
      </c>
      <c r="B125" s="22"/>
      <c r="C125" s="23"/>
      <c r="D125" s="26">
        <f>D123+D120+D102</f>
        <v>61.339999999999996</v>
      </c>
      <c r="E125" s="26">
        <f>E123+E120+E102</f>
        <v>51.949999999999989</v>
      </c>
      <c r="F125" s="26">
        <f>F123+F120+F102</f>
        <v>244.59</v>
      </c>
      <c r="G125" s="26">
        <f>G123+G120+G102</f>
        <v>1691.2</v>
      </c>
      <c r="H125" s="23"/>
    </row>
    <row r="126" spans="1:8">
      <c r="A126" s="110" t="s">
        <v>50</v>
      </c>
      <c r="B126" s="110"/>
      <c r="C126" s="110"/>
      <c r="D126" s="110"/>
      <c r="E126" s="110"/>
      <c r="F126" s="110"/>
      <c r="G126" s="110"/>
      <c r="H126" s="110"/>
    </row>
    <row r="127" spans="1:8" ht="15.75" thickBot="1">
      <c r="A127" s="105" t="s">
        <v>25</v>
      </c>
      <c r="B127" s="105"/>
      <c r="C127" s="105"/>
      <c r="D127" s="105"/>
      <c r="E127" s="105"/>
      <c r="F127" s="105"/>
      <c r="G127" s="105"/>
      <c r="H127" s="105"/>
    </row>
    <row r="128" spans="1:8" ht="24" customHeight="1" thickBot="1">
      <c r="A128" s="101" t="s">
        <v>8</v>
      </c>
      <c r="B128" s="67" t="s">
        <v>166</v>
      </c>
      <c r="C128" s="63">
        <v>95</v>
      </c>
      <c r="D128" s="71">
        <v>17.05</v>
      </c>
      <c r="E128" s="72">
        <v>16.57</v>
      </c>
      <c r="F128" s="72">
        <v>8.85</v>
      </c>
      <c r="G128" s="72">
        <v>242.44</v>
      </c>
      <c r="H128" s="72">
        <v>1073</v>
      </c>
    </row>
    <row r="129" spans="1:10" ht="35.25" customHeight="1" thickBot="1">
      <c r="A129" s="155"/>
      <c r="B129" s="64" t="s">
        <v>142</v>
      </c>
      <c r="C129" s="65">
        <v>150</v>
      </c>
      <c r="D129" s="73">
        <v>4.28</v>
      </c>
      <c r="E129" s="74">
        <v>3.83</v>
      </c>
      <c r="F129" s="74">
        <v>29.57</v>
      </c>
      <c r="G129" s="74">
        <v>169.79</v>
      </c>
      <c r="H129" s="76">
        <v>585</v>
      </c>
    </row>
    <row r="130" spans="1:10" ht="24" customHeight="1" thickBot="1">
      <c r="A130" s="155"/>
      <c r="B130" s="64" t="s">
        <v>167</v>
      </c>
      <c r="C130" s="66">
        <v>200</v>
      </c>
      <c r="D130" s="73">
        <v>0.19</v>
      </c>
      <c r="E130" s="74">
        <v>0.04</v>
      </c>
      <c r="F130" s="74">
        <v>0.03</v>
      </c>
      <c r="G130" s="74">
        <v>1.33</v>
      </c>
      <c r="H130" s="74">
        <v>1009</v>
      </c>
    </row>
    <row r="131" spans="1:10" ht="24" customHeight="1" thickBot="1">
      <c r="A131" s="155"/>
      <c r="B131" s="64" t="s">
        <v>61</v>
      </c>
      <c r="C131" s="66">
        <v>19</v>
      </c>
      <c r="D131" s="73">
        <v>1.43</v>
      </c>
      <c r="E131" s="74">
        <v>0.19</v>
      </c>
      <c r="F131" s="74">
        <v>9.69</v>
      </c>
      <c r="G131" s="74">
        <v>46.17</v>
      </c>
      <c r="H131" s="84" t="s">
        <v>58</v>
      </c>
    </row>
    <row r="132" spans="1:10" ht="15.75" thickBot="1">
      <c r="A132" s="156"/>
      <c r="B132" s="64" t="s">
        <v>140</v>
      </c>
      <c r="C132" s="65">
        <v>55</v>
      </c>
      <c r="D132" s="73">
        <v>2.85</v>
      </c>
      <c r="E132" s="74">
        <v>9</v>
      </c>
      <c r="F132" s="74">
        <v>23</v>
      </c>
      <c r="G132" s="74">
        <v>156.4</v>
      </c>
      <c r="H132" s="74">
        <v>137</v>
      </c>
    </row>
    <row r="133" spans="1:10" ht="15.75" customHeight="1" thickBot="1">
      <c r="A133" s="104" t="s">
        <v>11</v>
      </c>
      <c r="B133" s="104"/>
      <c r="C133" s="56">
        <v>565</v>
      </c>
      <c r="D133" s="56">
        <f>SUM(D128:D132)</f>
        <v>25.800000000000004</v>
      </c>
      <c r="E133" s="56">
        <f>SUM(E128:E132)</f>
        <v>29.63</v>
      </c>
      <c r="F133" s="56">
        <f>SUM(F128:F132)</f>
        <v>71.14</v>
      </c>
      <c r="G133" s="56">
        <f>SUM(G128:G132)</f>
        <v>616.13</v>
      </c>
      <c r="H133" s="54"/>
    </row>
    <row r="134" spans="1:10" ht="15.75" customHeight="1" thickBot="1">
      <c r="A134" s="105" t="s">
        <v>26</v>
      </c>
      <c r="B134" s="106"/>
      <c r="C134" s="106"/>
      <c r="D134" s="106"/>
      <c r="E134" s="106"/>
      <c r="F134" s="106"/>
      <c r="G134" s="106"/>
      <c r="H134" s="106"/>
      <c r="I134" s="6"/>
    </row>
    <row r="135" spans="1:10" ht="26.25" thickBot="1">
      <c r="A135" s="101" t="s">
        <v>8</v>
      </c>
      <c r="B135" s="67" t="s">
        <v>168</v>
      </c>
      <c r="C135" s="63">
        <v>100</v>
      </c>
      <c r="D135" s="71">
        <v>17.95</v>
      </c>
      <c r="E135" s="72">
        <v>17.440000000000001</v>
      </c>
      <c r="F135" s="72">
        <v>9.32</v>
      </c>
      <c r="G135" s="72">
        <v>266.04000000000002</v>
      </c>
      <c r="H135" s="72">
        <v>1073</v>
      </c>
      <c r="I135" s="11"/>
    </row>
    <row r="136" spans="1:10" ht="24.75" thickBot="1">
      <c r="A136" s="155"/>
      <c r="B136" s="64" t="s">
        <v>87</v>
      </c>
      <c r="C136" s="66">
        <v>180</v>
      </c>
      <c r="D136" s="73">
        <v>5.13</v>
      </c>
      <c r="E136" s="74">
        <v>4.59</v>
      </c>
      <c r="F136" s="74">
        <v>35.479999999999997</v>
      </c>
      <c r="G136" s="74">
        <v>203.74</v>
      </c>
      <c r="H136" s="74">
        <v>585</v>
      </c>
      <c r="I136" s="11"/>
    </row>
    <row r="137" spans="1:10" ht="16.5" thickBot="1">
      <c r="A137" s="155"/>
      <c r="B137" s="64" t="s">
        <v>167</v>
      </c>
      <c r="C137" s="66">
        <v>200</v>
      </c>
      <c r="D137" s="73">
        <v>0.19</v>
      </c>
      <c r="E137" s="74">
        <v>0.04</v>
      </c>
      <c r="F137" s="74">
        <v>0.03</v>
      </c>
      <c r="G137" s="74">
        <v>1.33</v>
      </c>
      <c r="H137" s="74">
        <v>1009</v>
      </c>
      <c r="I137" s="11"/>
    </row>
    <row r="138" spans="1:10" ht="28.5" customHeight="1" thickBot="1">
      <c r="A138" s="155"/>
      <c r="B138" s="68" t="s">
        <v>61</v>
      </c>
      <c r="C138" s="66">
        <v>25</v>
      </c>
      <c r="D138" s="73">
        <v>1.88</v>
      </c>
      <c r="E138" s="74">
        <v>0.25</v>
      </c>
      <c r="F138" s="74">
        <v>12.75</v>
      </c>
      <c r="G138" s="74">
        <v>60.75</v>
      </c>
      <c r="H138" s="74" t="s">
        <v>58</v>
      </c>
      <c r="I138" s="11"/>
    </row>
    <row r="139" spans="1:10" ht="28.5" customHeight="1" thickBot="1">
      <c r="A139" s="156"/>
      <c r="B139" s="64" t="s">
        <v>140</v>
      </c>
      <c r="C139" s="65">
        <v>55</v>
      </c>
      <c r="D139" s="73">
        <v>2.85</v>
      </c>
      <c r="E139" s="74">
        <v>9</v>
      </c>
      <c r="F139" s="74">
        <v>23</v>
      </c>
      <c r="G139" s="74">
        <v>156.4</v>
      </c>
      <c r="H139" s="74">
        <v>137</v>
      </c>
      <c r="I139" s="11"/>
    </row>
    <row r="140" spans="1:10" ht="18.75" customHeight="1" thickBot="1">
      <c r="A140" s="104" t="s">
        <v>66</v>
      </c>
      <c r="B140" s="104"/>
      <c r="C140" s="56">
        <v>560</v>
      </c>
      <c r="D140" s="56">
        <f>SUM(D135:D139)</f>
        <v>28</v>
      </c>
      <c r="E140" s="56">
        <f>SUM(E135:E139)</f>
        <v>31.32</v>
      </c>
      <c r="F140" s="56">
        <f>SUM(F135:F139)</f>
        <v>80.58</v>
      </c>
      <c r="G140" s="57">
        <f>SUM(G135:G139)</f>
        <v>688.26</v>
      </c>
      <c r="H140" s="54"/>
      <c r="I140" s="11"/>
    </row>
    <row r="141" spans="1:10" ht="15.75" customHeight="1" thickBot="1">
      <c r="A141" s="105" t="s">
        <v>25</v>
      </c>
      <c r="B141" s="105"/>
      <c r="C141" s="105"/>
      <c r="D141" s="105"/>
      <c r="E141" s="105"/>
      <c r="F141" s="105"/>
      <c r="G141" s="105"/>
      <c r="H141" s="105"/>
      <c r="I141" s="11"/>
      <c r="J141" s="6"/>
    </row>
    <row r="142" spans="1:10" ht="15.75" customHeight="1" thickBot="1">
      <c r="A142" s="103" t="s">
        <v>12</v>
      </c>
      <c r="B142" s="82" t="s">
        <v>209</v>
      </c>
      <c r="C142" s="63">
        <v>60</v>
      </c>
      <c r="D142" s="71">
        <v>0.48</v>
      </c>
      <c r="E142" s="72">
        <v>0.06</v>
      </c>
      <c r="F142" s="72">
        <v>1.5</v>
      </c>
      <c r="G142" s="72">
        <v>8.4600000000000009</v>
      </c>
      <c r="H142" s="72">
        <v>982</v>
      </c>
      <c r="I142" s="11"/>
      <c r="J142" s="6"/>
    </row>
    <row r="143" spans="1:10" ht="24" customHeight="1" thickBot="1">
      <c r="A143" s="103"/>
      <c r="B143" s="68" t="s">
        <v>210</v>
      </c>
      <c r="C143" s="65" t="s">
        <v>169</v>
      </c>
      <c r="D143" s="75">
        <v>5.26</v>
      </c>
      <c r="E143" s="76">
        <v>4.24</v>
      </c>
      <c r="F143" s="76">
        <v>19.8</v>
      </c>
      <c r="G143" s="76">
        <v>138.38</v>
      </c>
      <c r="H143" s="74" t="s">
        <v>214</v>
      </c>
      <c r="I143" s="11"/>
      <c r="J143" s="6"/>
    </row>
    <row r="144" spans="1:10" ht="29.25" customHeight="1" thickBot="1">
      <c r="A144" s="103"/>
      <c r="B144" s="64" t="s">
        <v>211</v>
      </c>
      <c r="C144" s="66">
        <v>105</v>
      </c>
      <c r="D144" s="75">
        <v>13.65</v>
      </c>
      <c r="E144" s="76">
        <v>20.399999999999999</v>
      </c>
      <c r="F144" s="76">
        <v>8.35</v>
      </c>
      <c r="G144" s="76">
        <v>271.60000000000002</v>
      </c>
      <c r="H144" s="74">
        <v>209</v>
      </c>
      <c r="I144" s="11"/>
      <c r="J144" s="6"/>
    </row>
    <row r="145" spans="1:10" ht="25.5" customHeight="1" thickBot="1">
      <c r="A145" s="103"/>
      <c r="B145" s="64" t="s">
        <v>212</v>
      </c>
      <c r="C145" s="66">
        <v>160</v>
      </c>
      <c r="D145" s="97">
        <v>3.63</v>
      </c>
      <c r="E145" s="98">
        <v>5.47</v>
      </c>
      <c r="F145" s="98">
        <v>14.77</v>
      </c>
      <c r="G145" s="98">
        <v>122.85</v>
      </c>
      <c r="H145" s="98">
        <v>657</v>
      </c>
      <c r="I145" s="11"/>
      <c r="J145" s="6"/>
    </row>
    <row r="146" spans="1:10" ht="37.5" customHeight="1" thickBot="1">
      <c r="A146" s="103"/>
      <c r="B146" s="68" t="s">
        <v>213</v>
      </c>
      <c r="C146" s="66">
        <v>200</v>
      </c>
      <c r="D146" s="73">
        <v>0.56999999999999995</v>
      </c>
      <c r="E146" s="74">
        <v>0</v>
      </c>
      <c r="F146" s="74">
        <v>19.55</v>
      </c>
      <c r="G146" s="74">
        <v>80.48</v>
      </c>
      <c r="H146" s="74">
        <v>611</v>
      </c>
      <c r="I146" s="11"/>
      <c r="J146" s="6"/>
    </row>
    <row r="147" spans="1:10" ht="27" customHeight="1" thickBot="1">
      <c r="A147" s="103"/>
      <c r="B147" s="68" t="s">
        <v>61</v>
      </c>
      <c r="C147" s="66">
        <v>25</v>
      </c>
      <c r="D147" s="73">
        <v>1.88</v>
      </c>
      <c r="E147" s="74">
        <v>0.25</v>
      </c>
      <c r="F147" s="74">
        <v>12.75</v>
      </c>
      <c r="G147" s="74">
        <v>60.75</v>
      </c>
      <c r="H147" s="74" t="s">
        <v>58</v>
      </c>
      <c r="I147" s="11"/>
      <c r="J147" s="6"/>
    </row>
    <row r="148" spans="1:10" ht="15" customHeight="1" thickBot="1">
      <c r="A148" s="103"/>
      <c r="B148" s="68" t="s">
        <v>62</v>
      </c>
      <c r="C148" s="66">
        <v>23</v>
      </c>
      <c r="D148" s="73">
        <v>1.52</v>
      </c>
      <c r="E148" s="74">
        <v>0.28000000000000003</v>
      </c>
      <c r="F148" s="74">
        <v>9.11</v>
      </c>
      <c r="G148" s="74">
        <v>44.99</v>
      </c>
      <c r="H148" s="84"/>
      <c r="I148" s="11"/>
      <c r="J148" s="6"/>
    </row>
    <row r="149" spans="1:10" ht="18" customHeight="1" thickBot="1">
      <c r="A149" s="104" t="s">
        <v>13</v>
      </c>
      <c r="B149" s="104"/>
      <c r="C149" s="56">
        <v>703</v>
      </c>
      <c r="D149" s="56">
        <f>SUM(D142:D148)</f>
        <v>26.99</v>
      </c>
      <c r="E149" s="57">
        <f>SUM(E142:E148)</f>
        <v>30.7</v>
      </c>
      <c r="F149" s="57">
        <f>SUM(F142:F148)</f>
        <v>85.83</v>
      </c>
      <c r="G149" s="57">
        <f>SUM(G142:G148)</f>
        <v>727.5100000000001</v>
      </c>
      <c r="H149" s="54"/>
      <c r="I149" s="11"/>
      <c r="J149" s="6"/>
    </row>
    <row r="150" spans="1:10" ht="15.75" customHeight="1" thickBot="1">
      <c r="A150" s="105" t="s">
        <v>26</v>
      </c>
      <c r="B150" s="106"/>
      <c r="C150" s="106"/>
      <c r="D150" s="106"/>
      <c r="E150" s="106"/>
      <c r="F150" s="106"/>
      <c r="G150" s="106"/>
      <c r="H150" s="106"/>
      <c r="I150" s="11"/>
      <c r="J150" s="6"/>
    </row>
    <row r="151" spans="1:10" ht="15.75" customHeight="1" thickBot="1">
      <c r="A151" s="103" t="s">
        <v>12</v>
      </c>
      <c r="B151" s="82" t="s">
        <v>170</v>
      </c>
      <c r="C151" s="70">
        <v>100</v>
      </c>
      <c r="D151" s="77">
        <v>0.8</v>
      </c>
      <c r="E151" s="78">
        <v>0.1</v>
      </c>
      <c r="F151" s="78">
        <v>2.5</v>
      </c>
      <c r="G151" s="78">
        <v>14.1</v>
      </c>
      <c r="H151" s="72">
        <v>982</v>
      </c>
      <c r="I151" s="11"/>
      <c r="J151" s="6"/>
    </row>
    <row r="152" spans="1:10" ht="22.5" customHeight="1" thickBot="1">
      <c r="A152" s="103"/>
      <c r="B152" s="68" t="s">
        <v>210</v>
      </c>
      <c r="C152" s="65" t="s">
        <v>171</v>
      </c>
      <c r="D152" s="75">
        <v>6.49</v>
      </c>
      <c r="E152" s="76">
        <v>5.23</v>
      </c>
      <c r="F152" s="76">
        <v>24.44</v>
      </c>
      <c r="G152" s="76">
        <v>170.77</v>
      </c>
      <c r="H152" s="74" t="s">
        <v>214</v>
      </c>
      <c r="I152" s="11"/>
      <c r="J152" s="6"/>
    </row>
    <row r="153" spans="1:10" ht="22.5" customHeight="1" thickBot="1">
      <c r="A153" s="103"/>
      <c r="B153" s="64" t="s">
        <v>211</v>
      </c>
      <c r="C153" s="66">
        <v>105</v>
      </c>
      <c r="D153" s="75">
        <v>13.65</v>
      </c>
      <c r="E153" s="76">
        <v>20.399999999999999</v>
      </c>
      <c r="F153" s="76">
        <v>8.35</v>
      </c>
      <c r="G153" s="76">
        <v>271.60000000000002</v>
      </c>
      <c r="H153" s="74">
        <v>209</v>
      </c>
      <c r="I153" s="11"/>
      <c r="J153" s="6"/>
    </row>
    <row r="154" spans="1:10" ht="38.25" customHeight="1" thickBot="1">
      <c r="A154" s="103"/>
      <c r="B154" s="64" t="s">
        <v>212</v>
      </c>
      <c r="C154" s="66">
        <v>180</v>
      </c>
      <c r="D154" s="79" t="s">
        <v>215</v>
      </c>
      <c r="E154" s="80">
        <v>6.16</v>
      </c>
      <c r="F154" s="80">
        <v>16.61</v>
      </c>
      <c r="G154" s="80">
        <v>138.19999999999999</v>
      </c>
      <c r="H154" s="98">
        <v>657</v>
      </c>
      <c r="I154" s="11"/>
      <c r="J154" s="6"/>
    </row>
    <row r="155" spans="1:10" ht="22.5" customHeight="1" thickBot="1">
      <c r="A155" s="103"/>
      <c r="B155" s="68" t="s">
        <v>213</v>
      </c>
      <c r="C155" s="66">
        <v>200</v>
      </c>
      <c r="D155" s="73">
        <v>0.56999999999999995</v>
      </c>
      <c r="E155" s="74">
        <v>0</v>
      </c>
      <c r="F155" s="74">
        <v>19.55</v>
      </c>
      <c r="G155" s="74">
        <v>80.48</v>
      </c>
      <c r="H155" s="74">
        <v>611</v>
      </c>
      <c r="I155" s="11"/>
      <c r="J155" s="6"/>
    </row>
    <row r="156" spans="1:10" ht="16.5" thickBot="1">
      <c r="A156" s="103"/>
      <c r="B156" s="64" t="s">
        <v>61</v>
      </c>
      <c r="C156" s="65">
        <v>30</v>
      </c>
      <c r="D156" s="73">
        <v>2.25</v>
      </c>
      <c r="E156" s="74">
        <v>0.3</v>
      </c>
      <c r="F156" s="74">
        <v>15.3</v>
      </c>
      <c r="G156" s="74">
        <v>72.900000000000006</v>
      </c>
      <c r="H156" s="76" t="s">
        <v>58</v>
      </c>
      <c r="I156" s="11"/>
      <c r="J156" s="6"/>
    </row>
    <row r="157" spans="1:10" ht="15" customHeight="1" thickBot="1">
      <c r="A157" s="103"/>
      <c r="B157" s="64" t="s">
        <v>130</v>
      </c>
      <c r="C157" s="66">
        <v>26</v>
      </c>
      <c r="D157" s="73">
        <v>1.72</v>
      </c>
      <c r="E157" s="74">
        <v>0.31</v>
      </c>
      <c r="F157" s="74">
        <v>10.3</v>
      </c>
      <c r="G157" s="74">
        <v>50.86</v>
      </c>
      <c r="H157" s="84" t="s">
        <v>58</v>
      </c>
      <c r="I157" s="11"/>
      <c r="J157" s="6"/>
    </row>
    <row r="158" spans="1:10" ht="15.75" customHeight="1" thickBot="1">
      <c r="A158" s="154" t="s">
        <v>13</v>
      </c>
      <c r="B158" s="154"/>
      <c r="C158" s="56">
        <v>931</v>
      </c>
      <c r="D158" s="56">
        <f>SUM(D151:D157)</f>
        <v>25.48</v>
      </c>
      <c r="E158" s="56">
        <f>SUM(E151:E157)</f>
        <v>32.5</v>
      </c>
      <c r="F158" s="56">
        <f>SUM(F151:F157)</f>
        <v>97.05</v>
      </c>
      <c r="G158" s="56">
        <f>SUM(G151:G157)</f>
        <v>798.91000000000008</v>
      </c>
      <c r="H158" s="54"/>
      <c r="I158" s="11"/>
      <c r="J158" s="6"/>
    </row>
    <row r="159" spans="1:10" ht="33.75" customHeight="1" thickBot="1">
      <c r="A159" s="152" t="s">
        <v>14</v>
      </c>
      <c r="B159" s="62" t="s">
        <v>141</v>
      </c>
      <c r="C159" s="63">
        <v>75</v>
      </c>
      <c r="D159" s="71">
        <v>10.35</v>
      </c>
      <c r="E159" s="72">
        <v>8.98</v>
      </c>
      <c r="F159" s="72">
        <v>27.67</v>
      </c>
      <c r="G159" s="72">
        <v>234</v>
      </c>
      <c r="H159" s="72">
        <v>60</v>
      </c>
      <c r="I159" s="11"/>
      <c r="J159" s="6"/>
    </row>
    <row r="160" spans="1:10" ht="16.5" thickBot="1">
      <c r="A160" s="153"/>
      <c r="B160" s="64" t="s">
        <v>113</v>
      </c>
      <c r="C160" s="66" t="s">
        <v>57</v>
      </c>
      <c r="D160" s="73">
        <v>0.04</v>
      </c>
      <c r="E160" s="74">
        <v>0</v>
      </c>
      <c r="F160" s="74">
        <v>9.19</v>
      </c>
      <c r="G160" s="81">
        <v>36.92</v>
      </c>
      <c r="H160" s="81">
        <v>432</v>
      </c>
      <c r="I160" s="11"/>
      <c r="J160" s="6"/>
    </row>
    <row r="161" spans="1:10">
      <c r="A161" s="21" t="s">
        <v>15</v>
      </c>
      <c r="B161" s="36"/>
      <c r="C161" s="69">
        <v>279</v>
      </c>
      <c r="D161" s="69">
        <f>SUM(D159:D160)</f>
        <v>10.389999999999999</v>
      </c>
      <c r="E161" s="69">
        <f>SUM(E159:E160)</f>
        <v>8.98</v>
      </c>
      <c r="F161" s="69">
        <f>SUM(F159:F160)</f>
        <v>36.86</v>
      </c>
      <c r="G161" s="69">
        <f>SUM(G159:G160)</f>
        <v>270.92</v>
      </c>
      <c r="H161" s="52"/>
      <c r="I161" s="6"/>
      <c r="J161" s="6"/>
    </row>
    <row r="162" spans="1:10">
      <c r="A162" s="22" t="s">
        <v>33</v>
      </c>
      <c r="B162" s="47"/>
      <c r="C162" s="48"/>
      <c r="D162" s="49">
        <f>D161+D134+D150</f>
        <v>10.389999999999999</v>
      </c>
      <c r="E162" s="49">
        <f>E161+E134+E150</f>
        <v>8.98</v>
      </c>
      <c r="F162" s="49">
        <f>F161+F134+F150</f>
        <v>36.86</v>
      </c>
      <c r="G162" s="49">
        <f>G161+G134+G150</f>
        <v>270.92</v>
      </c>
      <c r="H162" s="51"/>
      <c r="I162" s="6"/>
      <c r="J162" s="6"/>
    </row>
    <row r="163" spans="1:10">
      <c r="A163" s="24" t="s">
        <v>34</v>
      </c>
      <c r="B163" s="22"/>
      <c r="C163" s="23"/>
      <c r="D163" s="26">
        <f>D161+D158+D141</f>
        <v>35.869999999999997</v>
      </c>
      <c r="E163" s="26">
        <f>E161+E158+E141</f>
        <v>41.480000000000004</v>
      </c>
      <c r="F163" s="26">
        <f>F161+F158+F141</f>
        <v>133.91</v>
      </c>
      <c r="G163" s="26">
        <f>G161+G158+G141</f>
        <v>1069.8300000000002</v>
      </c>
      <c r="H163" s="25"/>
      <c r="I163" s="6"/>
      <c r="J163" s="6"/>
    </row>
    <row r="164" spans="1:10">
      <c r="A164" s="110" t="s">
        <v>51</v>
      </c>
      <c r="B164" s="110"/>
      <c r="C164" s="110"/>
      <c r="D164" s="110"/>
      <c r="E164" s="110"/>
      <c r="F164" s="110"/>
      <c r="G164" s="110"/>
      <c r="H164" s="110"/>
      <c r="I164" s="6"/>
      <c r="J164" s="6"/>
    </row>
    <row r="165" spans="1:10" ht="15.75" customHeight="1" thickBot="1">
      <c r="A165" s="107" t="s">
        <v>25</v>
      </c>
      <c r="B165" s="108"/>
      <c r="C165" s="108"/>
      <c r="D165" s="108"/>
      <c r="E165" s="108"/>
      <c r="F165" s="108"/>
      <c r="G165" s="108"/>
      <c r="H165" s="109"/>
    </row>
    <row r="166" spans="1:10" ht="26.25" customHeight="1" thickBot="1">
      <c r="A166" s="141" t="s">
        <v>8</v>
      </c>
      <c r="B166" s="62" t="s">
        <v>133</v>
      </c>
      <c r="C166" s="70">
        <v>40</v>
      </c>
      <c r="D166" s="71">
        <v>5.08</v>
      </c>
      <c r="E166" s="72">
        <v>4.5999999999999996</v>
      </c>
      <c r="F166" s="72">
        <v>0.28000000000000003</v>
      </c>
      <c r="G166" s="72">
        <v>62.84</v>
      </c>
      <c r="H166" s="72">
        <v>776</v>
      </c>
    </row>
    <row r="167" spans="1:10" ht="26.25" customHeight="1" thickBot="1">
      <c r="A167" s="142"/>
      <c r="B167" s="68" t="s">
        <v>150</v>
      </c>
      <c r="C167" s="65" t="s">
        <v>106</v>
      </c>
      <c r="D167" s="73">
        <v>5.31</v>
      </c>
      <c r="E167" s="74">
        <v>4.4800000000000004</v>
      </c>
      <c r="F167" s="74">
        <v>35.01</v>
      </c>
      <c r="G167" s="74">
        <v>201.58</v>
      </c>
      <c r="H167" s="74">
        <v>623</v>
      </c>
    </row>
    <row r="168" spans="1:10" ht="26.25" customHeight="1" thickBot="1">
      <c r="A168" s="142"/>
      <c r="B168" s="68" t="s">
        <v>151</v>
      </c>
      <c r="C168" s="65">
        <v>46</v>
      </c>
      <c r="D168" s="73">
        <v>5.26</v>
      </c>
      <c r="E168" s="74">
        <v>3.74</v>
      </c>
      <c r="F168" s="74">
        <v>17.600000000000001</v>
      </c>
      <c r="G168" s="74">
        <v>125.04</v>
      </c>
      <c r="H168" s="74">
        <v>868</v>
      </c>
    </row>
    <row r="169" spans="1:10" ht="23.25" customHeight="1" thickBot="1">
      <c r="A169" s="142"/>
      <c r="B169" s="64" t="s">
        <v>107</v>
      </c>
      <c r="C169" s="65">
        <v>200</v>
      </c>
      <c r="D169" s="73">
        <v>1.82</v>
      </c>
      <c r="E169" s="74">
        <v>1.67</v>
      </c>
      <c r="F169" s="74">
        <v>13.22</v>
      </c>
      <c r="G169" s="74">
        <v>75.19</v>
      </c>
      <c r="H169" s="74">
        <v>986</v>
      </c>
    </row>
    <row r="170" spans="1:10" ht="19.5" customHeight="1" thickBot="1">
      <c r="A170" s="142"/>
      <c r="B170" s="68" t="s">
        <v>152</v>
      </c>
      <c r="C170" s="65">
        <v>236</v>
      </c>
      <c r="D170" s="73">
        <v>2.12</v>
      </c>
      <c r="E170" s="74">
        <v>0.71</v>
      </c>
      <c r="F170" s="74">
        <v>29.74</v>
      </c>
      <c r="G170" s="74">
        <v>133.81</v>
      </c>
      <c r="H170" s="74" t="s">
        <v>58</v>
      </c>
    </row>
    <row r="171" spans="1:10" ht="16.5" customHeight="1">
      <c r="A171" s="133" t="s">
        <v>11</v>
      </c>
      <c r="B171" s="138"/>
      <c r="C171" s="86">
        <v>677</v>
      </c>
      <c r="D171" s="53">
        <f>SUM(D166:D170)</f>
        <v>19.59</v>
      </c>
      <c r="E171" s="53">
        <f>SUM(E166:E170)</f>
        <v>15.2</v>
      </c>
      <c r="F171" s="53">
        <f>SUM(F166:F170)</f>
        <v>95.85</v>
      </c>
      <c r="G171" s="53">
        <f>SUM(G166:G170)</f>
        <v>598.46</v>
      </c>
      <c r="H171" s="52" t="s">
        <v>58</v>
      </c>
    </row>
    <row r="172" spans="1:10" ht="15.75" customHeight="1" thickBot="1">
      <c r="A172" s="115" t="s">
        <v>26</v>
      </c>
      <c r="B172" s="116"/>
      <c r="C172" s="116"/>
      <c r="D172" s="116"/>
      <c r="E172" s="116"/>
      <c r="F172" s="116"/>
      <c r="G172" s="116"/>
      <c r="H172" s="117"/>
    </row>
    <row r="173" spans="1:10" ht="23.25" customHeight="1" thickBot="1">
      <c r="A173" s="101" t="s">
        <v>8</v>
      </c>
      <c r="B173" s="62" t="s">
        <v>133</v>
      </c>
      <c r="C173" s="70">
        <v>40</v>
      </c>
      <c r="D173" s="71">
        <v>5.08</v>
      </c>
      <c r="E173" s="72">
        <v>4.5999999999999996</v>
      </c>
      <c r="F173" s="72">
        <v>0.28000000000000003</v>
      </c>
      <c r="G173" s="72">
        <v>62.84</v>
      </c>
      <c r="H173" s="72">
        <v>776</v>
      </c>
    </row>
    <row r="174" spans="1:10" ht="23.25" customHeight="1" thickBot="1">
      <c r="A174" s="102"/>
      <c r="B174" s="68" t="s">
        <v>150</v>
      </c>
      <c r="C174" s="65" t="s">
        <v>88</v>
      </c>
      <c r="D174" s="73">
        <v>6.85</v>
      </c>
      <c r="E174" s="74">
        <v>5.78</v>
      </c>
      <c r="F174" s="74">
        <v>45.18</v>
      </c>
      <c r="G174" s="74">
        <v>260.10000000000002</v>
      </c>
      <c r="H174" s="74">
        <v>623</v>
      </c>
    </row>
    <row r="175" spans="1:10" ht="23.25" customHeight="1" thickBot="1">
      <c r="A175" s="102"/>
      <c r="B175" s="68" t="s">
        <v>151</v>
      </c>
      <c r="C175" s="65">
        <v>46</v>
      </c>
      <c r="D175" s="73">
        <v>5.26</v>
      </c>
      <c r="E175" s="74">
        <v>3.74</v>
      </c>
      <c r="F175" s="74">
        <v>17.600000000000001</v>
      </c>
      <c r="G175" s="74">
        <v>125.04</v>
      </c>
      <c r="H175" s="74">
        <v>868</v>
      </c>
    </row>
    <row r="176" spans="1:10" ht="24" customHeight="1" thickBot="1">
      <c r="A176" s="102"/>
      <c r="B176" s="64" t="s">
        <v>107</v>
      </c>
      <c r="C176" s="65">
        <v>200</v>
      </c>
      <c r="D176" s="73">
        <v>1.82</v>
      </c>
      <c r="E176" s="74">
        <v>1.67</v>
      </c>
      <c r="F176" s="74">
        <v>13.22</v>
      </c>
      <c r="G176" s="74">
        <v>75.19</v>
      </c>
      <c r="H176" s="74">
        <v>986</v>
      </c>
    </row>
    <row r="177" spans="1:8" ht="20.25" customHeight="1" thickBot="1">
      <c r="A177" s="102"/>
      <c r="B177" s="68" t="s">
        <v>152</v>
      </c>
      <c r="C177" s="65">
        <v>226</v>
      </c>
      <c r="D177" s="73">
        <v>2.0299999999999998</v>
      </c>
      <c r="E177" s="74">
        <v>0.68</v>
      </c>
      <c r="F177" s="74">
        <v>28.48</v>
      </c>
      <c r="G177" s="74">
        <v>128.13999999999999</v>
      </c>
      <c r="H177" s="74" t="s">
        <v>58</v>
      </c>
    </row>
    <row r="178" spans="1:8" ht="15" customHeight="1">
      <c r="A178" s="133" t="s">
        <v>11</v>
      </c>
      <c r="B178" s="138"/>
      <c r="C178" s="86">
        <v>712</v>
      </c>
      <c r="D178" s="53">
        <f>SUM(D173:D177)</f>
        <v>21.04</v>
      </c>
      <c r="E178" s="53">
        <f>SUM(E173:E177)</f>
        <v>16.47</v>
      </c>
      <c r="F178" s="53">
        <f>SUM(F173:F177)</f>
        <v>104.76</v>
      </c>
      <c r="G178" s="53">
        <f>SUM(G173:G177)</f>
        <v>651.31000000000006</v>
      </c>
      <c r="H178" s="52" t="s">
        <v>58</v>
      </c>
    </row>
    <row r="179" spans="1:8" ht="15.75" customHeight="1" thickBot="1">
      <c r="A179" s="115" t="s">
        <v>25</v>
      </c>
      <c r="B179" s="116"/>
      <c r="C179" s="116"/>
      <c r="D179" s="116"/>
      <c r="E179" s="116"/>
      <c r="F179" s="116"/>
      <c r="G179" s="116"/>
      <c r="H179" s="117"/>
    </row>
    <row r="180" spans="1:8" ht="34.5" customHeight="1" thickBot="1">
      <c r="A180" s="101" t="s">
        <v>12</v>
      </c>
      <c r="B180" s="67" t="s">
        <v>153</v>
      </c>
      <c r="C180" s="70">
        <v>70</v>
      </c>
      <c r="D180" s="71">
        <v>0.77</v>
      </c>
      <c r="E180" s="72">
        <v>0.14000000000000001</v>
      </c>
      <c r="F180" s="72">
        <v>2.66</v>
      </c>
      <c r="G180" s="72">
        <v>14.98</v>
      </c>
      <c r="H180" s="78">
        <v>982</v>
      </c>
    </row>
    <row r="181" spans="1:8" ht="33" customHeight="1" thickBot="1">
      <c r="A181" s="102"/>
      <c r="B181" s="68" t="s">
        <v>154</v>
      </c>
      <c r="C181" s="65" t="s">
        <v>70</v>
      </c>
      <c r="D181" s="97">
        <v>3.72</v>
      </c>
      <c r="E181" s="98">
        <v>5.67</v>
      </c>
      <c r="F181" s="98">
        <v>10.5</v>
      </c>
      <c r="G181" s="98">
        <v>107.88</v>
      </c>
      <c r="H181" s="80" t="s">
        <v>68</v>
      </c>
    </row>
    <row r="182" spans="1:8" ht="33" customHeight="1" thickBot="1">
      <c r="A182" s="102"/>
      <c r="B182" s="64" t="s">
        <v>155</v>
      </c>
      <c r="C182" s="65">
        <v>100</v>
      </c>
      <c r="D182" s="79">
        <v>14.95</v>
      </c>
      <c r="E182" s="80">
        <v>14.98</v>
      </c>
      <c r="F182" s="80">
        <v>9.89</v>
      </c>
      <c r="G182" s="80">
        <v>234.18</v>
      </c>
      <c r="H182" s="80" t="s">
        <v>63</v>
      </c>
    </row>
    <row r="183" spans="1:8" ht="18.75" customHeight="1" thickBot="1">
      <c r="A183" s="102"/>
      <c r="B183" s="64" t="s">
        <v>90</v>
      </c>
      <c r="C183" s="66">
        <v>180</v>
      </c>
      <c r="D183" s="73">
        <v>4.33</v>
      </c>
      <c r="E183" s="74">
        <v>5.74</v>
      </c>
      <c r="F183" s="74">
        <v>43.73</v>
      </c>
      <c r="G183" s="74">
        <v>243.88</v>
      </c>
      <c r="H183" s="74">
        <v>552</v>
      </c>
    </row>
    <row r="184" spans="1:8" ht="20.25" customHeight="1" thickBot="1">
      <c r="A184" s="102"/>
      <c r="B184" s="64" t="s">
        <v>156</v>
      </c>
      <c r="C184" s="66">
        <v>200</v>
      </c>
      <c r="D184" s="73">
        <v>1.36</v>
      </c>
      <c r="E184" s="74">
        <v>1.41</v>
      </c>
      <c r="F184" s="74">
        <v>2.14</v>
      </c>
      <c r="G184" s="74">
        <v>26.69</v>
      </c>
      <c r="H184" s="74">
        <v>603</v>
      </c>
    </row>
    <row r="185" spans="1:8" ht="18" customHeight="1" thickBot="1">
      <c r="A185" s="102"/>
      <c r="B185" s="68" t="s">
        <v>61</v>
      </c>
      <c r="C185" s="65">
        <v>34</v>
      </c>
      <c r="D185" s="73">
        <v>2.5499999999999998</v>
      </c>
      <c r="E185" s="74">
        <v>0.34</v>
      </c>
      <c r="F185" s="74">
        <v>17.34</v>
      </c>
      <c r="G185" s="74">
        <v>82.62</v>
      </c>
      <c r="H185" s="74" t="s">
        <v>58</v>
      </c>
    </row>
    <row r="186" spans="1:8" ht="15.75" thickBot="1">
      <c r="A186" s="102"/>
      <c r="B186" s="68" t="s">
        <v>62</v>
      </c>
      <c r="C186" s="66">
        <v>30</v>
      </c>
      <c r="D186" s="73">
        <v>1.98</v>
      </c>
      <c r="E186" s="74">
        <v>0.36</v>
      </c>
      <c r="F186" s="74">
        <v>11.88</v>
      </c>
      <c r="G186" s="74">
        <v>58.68</v>
      </c>
      <c r="H186" s="74" t="s">
        <v>58</v>
      </c>
    </row>
    <row r="187" spans="1:8" ht="15.75" customHeight="1">
      <c r="A187" s="133" t="s">
        <v>13</v>
      </c>
      <c r="B187" s="138"/>
      <c r="C187" s="86">
        <v>834</v>
      </c>
      <c r="D187" s="53">
        <f>SUM(D180:D186)</f>
        <v>29.659999999999997</v>
      </c>
      <c r="E187" s="53">
        <f>SUM(E180:E186)</f>
        <v>28.64</v>
      </c>
      <c r="F187" s="53">
        <f>SUM(F180:F186)</f>
        <v>98.14</v>
      </c>
      <c r="G187" s="53">
        <f>SUM(G180:G186)</f>
        <v>768.91000000000008</v>
      </c>
      <c r="H187" s="52" t="s">
        <v>58</v>
      </c>
    </row>
    <row r="188" spans="1:8" ht="37.5" customHeight="1" thickBot="1">
      <c r="A188" s="115" t="s">
        <v>26</v>
      </c>
      <c r="B188" s="116"/>
      <c r="C188" s="116"/>
      <c r="D188" s="116"/>
      <c r="E188" s="116"/>
      <c r="F188" s="116"/>
      <c r="G188" s="116"/>
      <c r="H188" s="117"/>
    </row>
    <row r="189" spans="1:8" ht="32.25" customHeight="1" thickBot="1">
      <c r="A189" s="101" t="s">
        <v>12</v>
      </c>
      <c r="B189" s="99" t="s">
        <v>65</v>
      </c>
      <c r="C189" s="70">
        <v>110</v>
      </c>
      <c r="D189" s="88">
        <v>1.21</v>
      </c>
      <c r="E189" s="89">
        <v>0.22</v>
      </c>
      <c r="F189" s="89">
        <v>4.18</v>
      </c>
      <c r="G189" s="89">
        <v>23.54</v>
      </c>
      <c r="H189" s="89">
        <v>982</v>
      </c>
    </row>
    <row r="190" spans="1:8" ht="32.25" customHeight="1" thickBot="1">
      <c r="A190" s="102"/>
      <c r="B190" s="68" t="s">
        <v>154</v>
      </c>
      <c r="C190" s="65" t="s">
        <v>157</v>
      </c>
      <c r="D190" s="97">
        <v>4.6500000000000004</v>
      </c>
      <c r="E190" s="98">
        <v>7.08</v>
      </c>
      <c r="F190" s="98">
        <v>13.12</v>
      </c>
      <c r="G190" s="98">
        <v>134.84</v>
      </c>
      <c r="H190" s="80" t="s">
        <v>68</v>
      </c>
    </row>
    <row r="191" spans="1:8" ht="32.25" customHeight="1" thickBot="1">
      <c r="A191" s="102"/>
      <c r="B191" s="64" t="s">
        <v>155</v>
      </c>
      <c r="C191" s="65">
        <v>100</v>
      </c>
      <c r="D191" s="79">
        <v>14.95</v>
      </c>
      <c r="E191" s="80">
        <v>14.98</v>
      </c>
      <c r="F191" s="80">
        <v>9.89</v>
      </c>
      <c r="G191" s="80">
        <v>234.18</v>
      </c>
      <c r="H191" s="80" t="s">
        <v>63</v>
      </c>
    </row>
    <row r="192" spans="1:8" ht="23.25" customHeight="1" thickBot="1">
      <c r="A192" s="102"/>
      <c r="B192" s="64" t="s">
        <v>90</v>
      </c>
      <c r="C192" s="66">
        <v>190</v>
      </c>
      <c r="D192" s="73">
        <v>4.57</v>
      </c>
      <c r="E192" s="74">
        <v>6.06</v>
      </c>
      <c r="F192" s="74">
        <v>46.16</v>
      </c>
      <c r="G192" s="74">
        <v>257.43</v>
      </c>
      <c r="H192" s="74">
        <v>552</v>
      </c>
    </row>
    <row r="193" spans="1:10" ht="24.75" customHeight="1" thickBot="1">
      <c r="A193" s="102"/>
      <c r="B193" s="64" t="s">
        <v>156</v>
      </c>
      <c r="C193" s="66">
        <v>200</v>
      </c>
      <c r="D193" s="73">
        <v>1.36</v>
      </c>
      <c r="E193" s="74">
        <v>1.41</v>
      </c>
      <c r="F193" s="74">
        <v>2.14</v>
      </c>
      <c r="G193" s="74">
        <v>26.69</v>
      </c>
      <c r="H193" s="74">
        <v>603</v>
      </c>
    </row>
    <row r="194" spans="1:10" ht="28.5" customHeight="1" thickBot="1">
      <c r="A194" s="102"/>
      <c r="B194" s="68" t="s">
        <v>61</v>
      </c>
      <c r="C194" s="65">
        <v>32</v>
      </c>
      <c r="D194" s="73">
        <v>2.4</v>
      </c>
      <c r="E194" s="74">
        <v>0.32</v>
      </c>
      <c r="F194" s="74">
        <v>16.32</v>
      </c>
      <c r="G194" s="74">
        <v>77.760000000000005</v>
      </c>
      <c r="H194" s="74" t="s">
        <v>58</v>
      </c>
    </row>
    <row r="195" spans="1:10" ht="21" customHeight="1" thickBot="1">
      <c r="A195" s="102"/>
      <c r="B195" s="68" t="s">
        <v>62</v>
      </c>
      <c r="C195" s="66">
        <v>30</v>
      </c>
      <c r="D195" s="73">
        <v>1.98</v>
      </c>
      <c r="E195" s="74">
        <v>0.36</v>
      </c>
      <c r="F195" s="74">
        <v>11.88</v>
      </c>
      <c r="G195" s="74">
        <v>58.68</v>
      </c>
      <c r="H195" s="74" t="s">
        <v>58</v>
      </c>
    </row>
    <row r="196" spans="1:10" ht="15.75" thickBot="1">
      <c r="A196" s="131" t="s">
        <v>13</v>
      </c>
      <c r="B196" s="139"/>
      <c r="C196" s="53">
        <v>937</v>
      </c>
      <c r="D196" s="53">
        <f>SUM(D189:D195)</f>
        <v>31.119999999999997</v>
      </c>
      <c r="E196" s="53">
        <f>SUM(E189:E195)</f>
        <v>30.43</v>
      </c>
      <c r="F196" s="53">
        <f>SUM(F189:F195)</f>
        <v>103.69</v>
      </c>
      <c r="G196" s="53">
        <f>SUM(G189:G195)</f>
        <v>813.12</v>
      </c>
      <c r="H196" s="52" t="s">
        <v>58</v>
      </c>
    </row>
    <row r="197" spans="1:10" ht="33.75" customHeight="1" thickBot="1">
      <c r="A197" s="157" t="s">
        <v>14</v>
      </c>
      <c r="B197" s="62" t="s">
        <v>110</v>
      </c>
      <c r="C197" s="63">
        <v>75</v>
      </c>
      <c r="D197" s="71">
        <v>7.23</v>
      </c>
      <c r="E197" s="72">
        <v>10.43</v>
      </c>
      <c r="F197" s="72">
        <v>41.51</v>
      </c>
      <c r="G197" s="72">
        <v>288.77</v>
      </c>
      <c r="H197" s="72">
        <v>696</v>
      </c>
      <c r="J197" s="8"/>
    </row>
    <row r="198" spans="1:10" ht="21.75" customHeight="1" thickBot="1">
      <c r="A198" s="158"/>
      <c r="B198" s="64" t="s">
        <v>113</v>
      </c>
      <c r="C198" s="66" t="s">
        <v>57</v>
      </c>
      <c r="D198" s="73">
        <v>0.04</v>
      </c>
      <c r="E198" s="74">
        <v>0</v>
      </c>
      <c r="F198" s="74">
        <v>9.19</v>
      </c>
      <c r="G198" s="81">
        <v>36.92</v>
      </c>
      <c r="H198" s="81">
        <v>432</v>
      </c>
      <c r="J198" s="8"/>
    </row>
    <row r="199" spans="1:10" ht="15.75" customHeight="1">
      <c r="A199" s="149" t="s">
        <v>15</v>
      </c>
      <c r="B199" s="150"/>
      <c r="C199" s="69">
        <v>279</v>
      </c>
      <c r="D199" s="53">
        <v>8.35</v>
      </c>
      <c r="E199" s="53">
        <v>11.55</v>
      </c>
      <c r="F199" s="53">
        <v>42.37</v>
      </c>
      <c r="G199" s="53">
        <f>SUM(G197:G198)</f>
        <v>325.69</v>
      </c>
      <c r="H199" s="53"/>
    </row>
    <row r="200" spans="1:10">
      <c r="A200" s="124" t="s">
        <v>31</v>
      </c>
      <c r="B200" s="125"/>
      <c r="C200" s="23"/>
      <c r="D200" s="19">
        <f>D199+D186+D171</f>
        <v>29.92</v>
      </c>
      <c r="E200" s="19">
        <f>E199+E186+E171</f>
        <v>27.11</v>
      </c>
      <c r="F200" s="19">
        <f>F199+F186+F171</f>
        <v>150.1</v>
      </c>
      <c r="G200" s="19">
        <f>G199+G186+G171</f>
        <v>982.83</v>
      </c>
      <c r="H200" s="35"/>
    </row>
    <row r="201" spans="1:10" ht="15.75" customHeight="1">
      <c r="A201" s="24" t="s">
        <v>32</v>
      </c>
      <c r="B201" s="24"/>
      <c r="C201" s="23"/>
      <c r="D201" s="19">
        <f>D199+D196+D178</f>
        <v>60.51</v>
      </c>
      <c r="E201" s="19">
        <f>E199+E196+E178</f>
        <v>58.45</v>
      </c>
      <c r="F201" s="19">
        <f>F199+F196+F178</f>
        <v>250.82</v>
      </c>
      <c r="G201" s="19">
        <f>G199+G196+G178</f>
        <v>1790.12</v>
      </c>
      <c r="H201" s="23"/>
    </row>
    <row r="202" spans="1:10" ht="15.75" customHeight="1">
      <c r="A202" s="27" t="s">
        <v>143</v>
      </c>
      <c r="B202" s="39"/>
      <c r="C202" s="40"/>
      <c r="D202" s="38"/>
      <c r="E202" s="38"/>
      <c r="F202" s="38"/>
      <c r="G202" s="38"/>
      <c r="H202" s="41"/>
    </row>
    <row r="203" spans="1:10" ht="15.75" customHeight="1">
      <c r="A203" s="128" t="s">
        <v>54</v>
      </c>
      <c r="B203" s="129"/>
      <c r="C203" s="129"/>
      <c r="D203" s="129"/>
      <c r="E203" s="129"/>
      <c r="F203" s="129"/>
      <c r="G203" s="129"/>
      <c r="H203" s="130"/>
    </row>
    <row r="204" spans="1:10" ht="15.75" customHeight="1" thickBot="1">
      <c r="A204" s="105" t="s">
        <v>25</v>
      </c>
      <c r="B204" s="105"/>
      <c r="C204" s="105"/>
      <c r="D204" s="105"/>
      <c r="E204" s="105"/>
      <c r="F204" s="105"/>
      <c r="G204" s="105"/>
      <c r="H204" s="105"/>
    </row>
    <row r="205" spans="1:10" ht="34.5" thickBot="1">
      <c r="A205" s="103" t="s">
        <v>8</v>
      </c>
      <c r="B205" s="67" t="s">
        <v>173</v>
      </c>
      <c r="C205" s="63">
        <v>110</v>
      </c>
      <c r="D205" s="71">
        <v>17.38</v>
      </c>
      <c r="E205" s="72">
        <v>7.4</v>
      </c>
      <c r="F205" s="72">
        <v>15.94</v>
      </c>
      <c r="G205" s="72">
        <v>199.88</v>
      </c>
      <c r="H205" s="72">
        <v>1069</v>
      </c>
    </row>
    <row r="206" spans="1:10" ht="24.75" customHeight="1" thickBot="1">
      <c r="A206" s="103"/>
      <c r="B206" s="64" t="s">
        <v>174</v>
      </c>
      <c r="C206" s="65">
        <v>150</v>
      </c>
      <c r="D206" s="73">
        <v>5.42</v>
      </c>
      <c r="E206" s="74">
        <v>4.07</v>
      </c>
      <c r="F206" s="74">
        <v>31.8</v>
      </c>
      <c r="G206" s="74">
        <v>185.45</v>
      </c>
      <c r="H206" s="76">
        <v>307</v>
      </c>
    </row>
    <row r="207" spans="1:10" ht="17.25" customHeight="1" thickBot="1">
      <c r="A207" s="103"/>
      <c r="B207" s="64" t="s">
        <v>175</v>
      </c>
      <c r="C207" s="65" t="s">
        <v>176</v>
      </c>
      <c r="D207" s="73">
        <v>0.14000000000000001</v>
      </c>
      <c r="E207" s="74">
        <v>0</v>
      </c>
      <c r="F207" s="74">
        <v>13.15</v>
      </c>
      <c r="G207" s="74">
        <v>53.14</v>
      </c>
      <c r="H207" s="74">
        <v>977</v>
      </c>
    </row>
    <row r="208" spans="1:10" ht="15.75" customHeight="1" thickBot="1">
      <c r="A208" s="103"/>
      <c r="B208" s="64" t="s">
        <v>121</v>
      </c>
      <c r="C208" s="66">
        <v>20</v>
      </c>
      <c r="D208" s="73">
        <v>1.5</v>
      </c>
      <c r="E208" s="74">
        <v>0.2</v>
      </c>
      <c r="F208" s="74">
        <v>10.199999999999999</v>
      </c>
      <c r="G208" s="74">
        <v>48.6</v>
      </c>
      <c r="H208" s="74" t="s">
        <v>58</v>
      </c>
    </row>
    <row r="209" spans="1:8" ht="15.75" customHeight="1" thickBot="1">
      <c r="A209" s="103"/>
      <c r="B209" s="64" t="s">
        <v>177</v>
      </c>
      <c r="C209" s="66">
        <v>204</v>
      </c>
      <c r="D209" s="73">
        <v>1.84</v>
      </c>
      <c r="E209" s="74">
        <v>0.61</v>
      </c>
      <c r="F209" s="74">
        <v>25.7</v>
      </c>
      <c r="G209" s="74">
        <v>115.67</v>
      </c>
      <c r="H209" s="74" t="s">
        <v>58</v>
      </c>
    </row>
    <row r="210" spans="1:8" ht="15.75" customHeight="1" thickBot="1">
      <c r="A210" s="104" t="s">
        <v>11</v>
      </c>
      <c r="B210" s="104"/>
      <c r="C210" s="55">
        <v>682</v>
      </c>
      <c r="D210" s="56">
        <f>SUM(D205:D209)</f>
        <v>26.279999999999998</v>
      </c>
      <c r="E210" s="57">
        <f>SUM(E205:E209)</f>
        <v>12.28</v>
      </c>
      <c r="F210" s="57">
        <f>SUM(F205:F209)</f>
        <v>96.79</v>
      </c>
      <c r="G210" s="57">
        <f>SUM(G205:G209)</f>
        <v>602.74</v>
      </c>
      <c r="H210" s="54" t="s">
        <v>58</v>
      </c>
    </row>
    <row r="211" spans="1:8" ht="15" customHeight="1" thickBot="1">
      <c r="A211" s="105" t="s">
        <v>26</v>
      </c>
      <c r="B211" s="105"/>
      <c r="C211" s="105"/>
      <c r="D211" s="105"/>
      <c r="E211" s="105"/>
      <c r="F211" s="105"/>
      <c r="G211" s="105"/>
      <c r="H211" s="105"/>
    </row>
    <row r="212" spans="1:8" ht="32.25" customHeight="1" thickBot="1">
      <c r="A212" s="103" t="s">
        <v>8</v>
      </c>
      <c r="B212" s="67" t="s">
        <v>178</v>
      </c>
      <c r="C212" s="63">
        <v>120</v>
      </c>
      <c r="D212" s="71">
        <v>18.96</v>
      </c>
      <c r="E212" s="72">
        <v>8.07</v>
      </c>
      <c r="F212" s="72">
        <v>17.39</v>
      </c>
      <c r="G212" s="72">
        <v>218.05</v>
      </c>
      <c r="H212" s="72">
        <v>1069</v>
      </c>
    </row>
    <row r="213" spans="1:8" ht="25.5" customHeight="1" thickBot="1">
      <c r="A213" s="103"/>
      <c r="B213" s="64" t="s">
        <v>174</v>
      </c>
      <c r="C213" s="65">
        <v>180</v>
      </c>
      <c r="D213" s="73">
        <v>6.5</v>
      </c>
      <c r="E213" s="74">
        <v>4.88</v>
      </c>
      <c r="F213" s="74">
        <v>38.159999999999997</v>
      </c>
      <c r="G213" s="74">
        <v>222.53</v>
      </c>
      <c r="H213" s="76">
        <v>307</v>
      </c>
    </row>
    <row r="214" spans="1:8" ht="15.75" customHeight="1" thickBot="1">
      <c r="A214" s="103"/>
      <c r="B214" s="64" t="s">
        <v>175</v>
      </c>
      <c r="C214" s="65" t="s">
        <v>179</v>
      </c>
      <c r="D214" s="73">
        <v>0.15</v>
      </c>
      <c r="E214" s="74">
        <v>0</v>
      </c>
      <c r="F214" s="74">
        <v>14.61</v>
      </c>
      <c r="G214" s="74">
        <v>59.04</v>
      </c>
      <c r="H214" s="74">
        <v>977</v>
      </c>
    </row>
    <row r="215" spans="1:8" ht="16.5" customHeight="1" thickBot="1">
      <c r="A215" s="103"/>
      <c r="B215" s="64" t="s">
        <v>121</v>
      </c>
      <c r="C215" s="66">
        <v>20</v>
      </c>
      <c r="D215" s="73">
        <v>1.5</v>
      </c>
      <c r="E215" s="74">
        <v>0.2</v>
      </c>
      <c r="F215" s="74">
        <v>10.199999999999999</v>
      </c>
      <c r="G215" s="74">
        <v>48.6</v>
      </c>
      <c r="H215" s="74" t="s">
        <v>58</v>
      </c>
    </row>
    <row r="216" spans="1:8" ht="13.5" customHeight="1" thickBot="1">
      <c r="A216" s="103"/>
      <c r="B216" s="64" t="s">
        <v>177</v>
      </c>
      <c r="C216" s="66">
        <v>218</v>
      </c>
      <c r="D216" s="73">
        <v>1.96</v>
      </c>
      <c r="E216" s="74">
        <v>0.65</v>
      </c>
      <c r="F216" s="74">
        <v>27.47</v>
      </c>
      <c r="G216" s="74">
        <v>123.61</v>
      </c>
      <c r="H216" s="74" t="s">
        <v>58</v>
      </c>
    </row>
    <row r="217" spans="1:8" ht="18.600000000000001" customHeight="1" thickBot="1">
      <c r="A217" s="104" t="s">
        <v>11</v>
      </c>
      <c r="B217" s="104"/>
      <c r="C217" s="56">
        <v>758</v>
      </c>
      <c r="D217" s="56">
        <f>SUM(D212:D216)</f>
        <v>29.07</v>
      </c>
      <c r="E217" s="57">
        <f>SUM(E212:E216)</f>
        <v>13.799999999999999</v>
      </c>
      <c r="F217" s="57">
        <f>SUM(F212:F216)</f>
        <v>107.83</v>
      </c>
      <c r="G217" s="57">
        <f>SUM(G212:G216)</f>
        <v>671.83</v>
      </c>
      <c r="H217" s="54"/>
    </row>
    <row r="218" spans="1:8" ht="15.75" customHeight="1" thickBot="1">
      <c r="A218" s="105" t="s">
        <v>25</v>
      </c>
      <c r="B218" s="106"/>
      <c r="C218" s="106"/>
      <c r="D218" s="106"/>
      <c r="E218" s="106"/>
      <c r="F218" s="106"/>
      <c r="G218" s="106"/>
      <c r="H218" s="106"/>
    </row>
    <row r="219" spans="1:8" ht="32.25" customHeight="1" thickBot="1">
      <c r="A219" s="103" t="s">
        <v>12</v>
      </c>
      <c r="B219" s="67" t="s">
        <v>92</v>
      </c>
      <c r="C219" s="63" t="s">
        <v>70</v>
      </c>
      <c r="D219" s="71">
        <v>3.97</v>
      </c>
      <c r="E219" s="72">
        <v>5.77</v>
      </c>
      <c r="F219" s="72">
        <v>10.81</v>
      </c>
      <c r="G219" s="72">
        <v>111.07</v>
      </c>
      <c r="H219" s="72" t="s">
        <v>81</v>
      </c>
    </row>
    <row r="220" spans="1:8" ht="28.5" customHeight="1" thickBot="1">
      <c r="A220" s="103"/>
      <c r="B220" s="64" t="s">
        <v>180</v>
      </c>
      <c r="C220" s="65">
        <v>95</v>
      </c>
      <c r="D220" s="73">
        <v>14.2</v>
      </c>
      <c r="E220" s="74">
        <v>14.23</v>
      </c>
      <c r="F220" s="74">
        <v>9.4</v>
      </c>
      <c r="G220" s="74">
        <v>222.47</v>
      </c>
      <c r="H220" s="74">
        <v>1061</v>
      </c>
    </row>
    <row r="221" spans="1:8" ht="27" customHeight="1" thickBot="1">
      <c r="A221" s="103"/>
      <c r="B221" s="68" t="s">
        <v>93</v>
      </c>
      <c r="C221" s="66">
        <v>180</v>
      </c>
      <c r="D221" s="73">
        <v>3.71</v>
      </c>
      <c r="E221" s="74">
        <v>5.36</v>
      </c>
      <c r="F221" s="74">
        <v>24.12</v>
      </c>
      <c r="G221" s="74">
        <v>159.59</v>
      </c>
      <c r="H221" s="74">
        <v>371</v>
      </c>
    </row>
    <row r="222" spans="1:8" ht="30.75" customHeight="1" thickBot="1">
      <c r="A222" s="103"/>
      <c r="B222" s="64" t="s">
        <v>94</v>
      </c>
      <c r="C222" s="65">
        <v>200</v>
      </c>
      <c r="D222" s="73">
        <v>0.99</v>
      </c>
      <c r="E222" s="74">
        <v>0.06</v>
      </c>
      <c r="F222" s="74">
        <v>18.36</v>
      </c>
      <c r="G222" s="74">
        <v>77.94</v>
      </c>
      <c r="H222" s="74" t="s">
        <v>86</v>
      </c>
    </row>
    <row r="223" spans="1:8" ht="15.75" customHeight="1" thickBot="1">
      <c r="A223" s="103"/>
      <c r="B223" s="68" t="s">
        <v>61</v>
      </c>
      <c r="C223" s="66">
        <v>30</v>
      </c>
      <c r="D223" s="73">
        <v>2.25</v>
      </c>
      <c r="E223" s="74">
        <v>0.3</v>
      </c>
      <c r="F223" s="74">
        <v>15.3</v>
      </c>
      <c r="G223" s="74">
        <v>72.900000000000006</v>
      </c>
      <c r="H223" s="80" t="s">
        <v>58</v>
      </c>
    </row>
    <row r="224" spans="1:8" ht="15.75" customHeight="1" thickBot="1">
      <c r="A224" s="103"/>
      <c r="B224" s="64" t="s">
        <v>62</v>
      </c>
      <c r="C224" s="66">
        <v>30</v>
      </c>
      <c r="D224" s="73">
        <v>1.98</v>
      </c>
      <c r="E224" s="74">
        <v>0.36</v>
      </c>
      <c r="F224" s="74">
        <v>11.88</v>
      </c>
      <c r="G224" s="74">
        <v>58.68</v>
      </c>
      <c r="H224" s="74" t="s">
        <v>58</v>
      </c>
    </row>
    <row r="225" spans="1:8" ht="15.75" customHeight="1" thickBot="1">
      <c r="A225" s="103"/>
      <c r="B225" s="64" t="s">
        <v>69</v>
      </c>
      <c r="C225" s="65">
        <v>153</v>
      </c>
      <c r="D225" s="73">
        <v>0.61</v>
      </c>
      <c r="E225" s="74">
        <v>0.61</v>
      </c>
      <c r="F225" s="74">
        <v>14.99</v>
      </c>
      <c r="G225" s="74">
        <v>67.930000000000007</v>
      </c>
      <c r="H225" s="74"/>
    </row>
    <row r="226" spans="1:8" ht="15.75" customHeight="1" thickBot="1">
      <c r="A226" s="104" t="s">
        <v>13</v>
      </c>
      <c r="B226" s="104"/>
      <c r="C226" s="56">
        <v>908</v>
      </c>
      <c r="D226" s="56">
        <f>SUM(D219:D225)</f>
        <v>27.709999999999997</v>
      </c>
      <c r="E226" s="57">
        <f>SUM(E219:E225)</f>
        <v>26.689999999999998</v>
      </c>
      <c r="F226" s="57">
        <f>SUM(F219:F225)</f>
        <v>104.85999999999999</v>
      </c>
      <c r="G226" s="57">
        <f>SUM(G219:G225)</f>
        <v>770.57999999999993</v>
      </c>
      <c r="H226" s="54" t="s">
        <v>58</v>
      </c>
    </row>
    <row r="227" spans="1:8" ht="30.75" customHeight="1" thickBot="1">
      <c r="A227" s="105" t="s">
        <v>26</v>
      </c>
      <c r="B227" s="105"/>
      <c r="C227" s="105"/>
      <c r="D227" s="105"/>
      <c r="E227" s="105"/>
      <c r="F227" s="105"/>
      <c r="G227" s="105"/>
      <c r="H227" s="105"/>
    </row>
    <row r="228" spans="1:8" ht="34.5" customHeight="1" thickBot="1">
      <c r="A228" s="103" t="s">
        <v>12</v>
      </c>
      <c r="B228" s="67" t="s">
        <v>92</v>
      </c>
      <c r="C228" s="63" t="s">
        <v>76</v>
      </c>
      <c r="D228" s="71">
        <v>5.05</v>
      </c>
      <c r="E228" s="72">
        <v>7.34</v>
      </c>
      <c r="F228" s="72">
        <v>13.76</v>
      </c>
      <c r="G228" s="72">
        <v>141.36000000000001</v>
      </c>
      <c r="H228" s="72" t="s">
        <v>81</v>
      </c>
    </row>
    <row r="229" spans="1:8" ht="26.25" customHeight="1" thickBot="1">
      <c r="A229" s="103"/>
      <c r="B229" s="64" t="s">
        <v>95</v>
      </c>
      <c r="C229" s="65">
        <v>100</v>
      </c>
      <c r="D229" s="73">
        <v>14.95</v>
      </c>
      <c r="E229" s="74">
        <v>14.98</v>
      </c>
      <c r="F229" s="74">
        <v>9.89</v>
      </c>
      <c r="G229" s="74">
        <v>234.18</v>
      </c>
      <c r="H229" s="74" t="s">
        <v>63</v>
      </c>
    </row>
    <row r="230" spans="1:8" ht="26.25" customHeight="1" thickBot="1">
      <c r="A230" s="103"/>
      <c r="B230" s="68" t="s">
        <v>93</v>
      </c>
      <c r="C230" s="66">
        <v>180</v>
      </c>
      <c r="D230" s="73">
        <v>3.71</v>
      </c>
      <c r="E230" s="74">
        <v>5.36</v>
      </c>
      <c r="F230" s="74">
        <v>24.12</v>
      </c>
      <c r="G230" s="74">
        <v>159.59</v>
      </c>
      <c r="H230" s="74">
        <v>371</v>
      </c>
    </row>
    <row r="231" spans="1:8" ht="26.25" customHeight="1" thickBot="1">
      <c r="A231" s="103"/>
      <c r="B231" s="64" t="s">
        <v>94</v>
      </c>
      <c r="C231" s="65">
        <v>200</v>
      </c>
      <c r="D231" s="73">
        <v>0.99</v>
      </c>
      <c r="E231" s="74">
        <v>0.06</v>
      </c>
      <c r="F231" s="74">
        <v>18.36</v>
      </c>
      <c r="G231" s="74">
        <v>77.94</v>
      </c>
      <c r="H231" s="74" t="s">
        <v>86</v>
      </c>
    </row>
    <row r="232" spans="1:8" ht="30.75" customHeight="1" thickBot="1">
      <c r="A232" s="103"/>
      <c r="B232" s="68" t="s">
        <v>61</v>
      </c>
      <c r="C232" s="66">
        <v>30</v>
      </c>
      <c r="D232" s="79">
        <v>2.25</v>
      </c>
      <c r="E232" s="80">
        <v>0.3</v>
      </c>
      <c r="F232" s="80">
        <v>15.3</v>
      </c>
      <c r="G232" s="80">
        <v>72.900000000000006</v>
      </c>
      <c r="H232" s="80" t="s">
        <v>58</v>
      </c>
    </row>
    <row r="233" spans="1:8" ht="15.75" customHeight="1" thickBot="1">
      <c r="A233" s="103"/>
      <c r="B233" s="64" t="s">
        <v>62</v>
      </c>
      <c r="C233" s="66">
        <v>30</v>
      </c>
      <c r="D233" s="73">
        <v>1.98</v>
      </c>
      <c r="E233" s="74">
        <v>0.36</v>
      </c>
      <c r="F233" s="74">
        <v>11.88</v>
      </c>
      <c r="G233" s="74">
        <v>58.68</v>
      </c>
      <c r="H233" s="74" t="s">
        <v>58</v>
      </c>
    </row>
    <row r="234" spans="1:8" ht="15.75" customHeight="1" thickBot="1">
      <c r="A234" s="103"/>
      <c r="B234" s="64" t="s">
        <v>69</v>
      </c>
      <c r="C234" s="65">
        <v>150</v>
      </c>
      <c r="D234" s="73">
        <v>0.6</v>
      </c>
      <c r="E234" s="74">
        <v>0.6</v>
      </c>
      <c r="F234" s="74">
        <v>14.7</v>
      </c>
      <c r="G234" s="74">
        <v>66.599999999999994</v>
      </c>
      <c r="H234" s="74" t="s">
        <v>58</v>
      </c>
    </row>
    <row r="235" spans="1:8" ht="15.75" thickBot="1">
      <c r="A235" s="104" t="s">
        <v>13</v>
      </c>
      <c r="B235" s="104"/>
      <c r="C235" s="56">
        <v>970</v>
      </c>
      <c r="D235" s="56">
        <f>SUM(D228:D234)</f>
        <v>29.53</v>
      </c>
      <c r="E235" s="57">
        <f>SUM(E228:E234)</f>
        <v>29</v>
      </c>
      <c r="F235" s="57">
        <f>SUM(F228:F234)</f>
        <v>108.00999999999999</v>
      </c>
      <c r="G235" s="57">
        <f>SUM(G228:G234)</f>
        <v>811.24999999999989</v>
      </c>
      <c r="H235" s="57" t="s">
        <v>58</v>
      </c>
    </row>
    <row r="236" spans="1:8" ht="15.75" thickBot="1">
      <c r="A236" s="85"/>
      <c r="B236" s="85"/>
      <c r="C236" s="53"/>
      <c r="D236" s="53"/>
      <c r="E236" s="53"/>
      <c r="F236" s="53"/>
      <c r="G236" s="53"/>
      <c r="H236" s="53"/>
    </row>
    <row r="237" spans="1:8" ht="21.75" thickBot="1">
      <c r="A237" s="159" t="s">
        <v>14</v>
      </c>
      <c r="B237" s="62" t="s">
        <v>181</v>
      </c>
      <c r="C237" s="63">
        <v>100</v>
      </c>
      <c r="D237" s="71">
        <v>6.87</v>
      </c>
      <c r="E237" s="72">
        <v>8.1300000000000008</v>
      </c>
      <c r="F237" s="72">
        <v>58.09</v>
      </c>
      <c r="G237" s="72">
        <v>333.04</v>
      </c>
      <c r="H237" s="72">
        <v>332</v>
      </c>
    </row>
    <row r="238" spans="1:8" ht="15.75" thickBot="1">
      <c r="A238" s="160"/>
      <c r="B238" s="64" t="s">
        <v>132</v>
      </c>
      <c r="C238" s="66">
        <v>200</v>
      </c>
      <c r="D238" s="73">
        <v>1.36</v>
      </c>
      <c r="E238" s="74">
        <v>1.41</v>
      </c>
      <c r="F238" s="74">
        <v>2.14</v>
      </c>
      <c r="G238" s="74">
        <v>26.69</v>
      </c>
      <c r="H238" s="74">
        <v>603</v>
      </c>
    </row>
    <row r="239" spans="1:8">
      <c r="A239" s="140" t="s">
        <v>15</v>
      </c>
      <c r="B239" s="140"/>
      <c r="C239" s="69">
        <f>C237+C238</f>
        <v>300</v>
      </c>
      <c r="D239" s="69">
        <f>D237+D238</f>
        <v>8.23</v>
      </c>
      <c r="E239" s="69">
        <f>E237+E238</f>
        <v>9.5400000000000009</v>
      </c>
      <c r="F239" s="69">
        <f>F237+F238</f>
        <v>60.230000000000004</v>
      </c>
      <c r="G239" s="69">
        <f>G237+G238</f>
        <v>359.73</v>
      </c>
      <c r="H239" s="59"/>
    </row>
    <row r="240" spans="1:8">
      <c r="A240" s="22" t="s">
        <v>182</v>
      </c>
      <c r="B240" s="22"/>
      <c r="C240" s="100"/>
      <c r="D240" s="19">
        <f>D210+D226+D239</f>
        <v>62.22</v>
      </c>
      <c r="E240" s="19">
        <f>E210+E226+E239</f>
        <v>48.51</v>
      </c>
      <c r="F240" s="19">
        <f>F210+F226+F239</f>
        <v>261.88</v>
      </c>
      <c r="G240" s="19">
        <f>G210+G226+G239</f>
        <v>1733.05</v>
      </c>
      <c r="H240" s="35"/>
    </row>
    <row r="241" spans="1:8">
      <c r="A241" s="24" t="s">
        <v>35</v>
      </c>
      <c r="B241" s="24"/>
      <c r="C241" s="23"/>
      <c r="D241" s="26">
        <f>D217+D235+D239</f>
        <v>66.83</v>
      </c>
      <c r="E241" s="26">
        <f>E217+E235+E239</f>
        <v>52.339999999999996</v>
      </c>
      <c r="F241" s="26">
        <f>F217+F235+F239</f>
        <v>276.07</v>
      </c>
      <c r="G241" s="26">
        <f>G217+G235+G239</f>
        <v>1842.81</v>
      </c>
      <c r="H241" s="23"/>
    </row>
    <row r="242" spans="1:8">
      <c r="A242" s="146" t="s">
        <v>77</v>
      </c>
      <c r="B242" s="147"/>
      <c r="C242" s="147"/>
      <c r="D242" s="147"/>
      <c r="E242" s="147"/>
      <c r="F242" s="147"/>
      <c r="G242" s="147"/>
      <c r="H242" s="148"/>
    </row>
    <row r="243" spans="1:8" ht="41.25" customHeight="1" thickBot="1">
      <c r="A243" s="105" t="s">
        <v>25</v>
      </c>
      <c r="B243" s="105"/>
      <c r="C243" s="105"/>
      <c r="D243" s="105"/>
      <c r="E243" s="105"/>
      <c r="F243" s="105"/>
      <c r="G243" s="105"/>
      <c r="H243" s="105"/>
    </row>
    <row r="244" spans="1:8" ht="25.5" customHeight="1" thickBot="1">
      <c r="A244" s="103" t="s">
        <v>191</v>
      </c>
      <c r="B244" s="62" t="s">
        <v>192</v>
      </c>
      <c r="C244" s="63">
        <v>190</v>
      </c>
      <c r="D244" s="71">
        <v>22.06</v>
      </c>
      <c r="E244" s="72">
        <v>10.61</v>
      </c>
      <c r="F244" s="72">
        <v>53.29</v>
      </c>
      <c r="G244" s="72">
        <v>396.88</v>
      </c>
      <c r="H244" s="72">
        <v>187</v>
      </c>
    </row>
    <row r="245" spans="1:8" ht="26.25" customHeight="1" thickBot="1">
      <c r="A245" s="103"/>
      <c r="B245" s="64" t="s">
        <v>114</v>
      </c>
      <c r="C245" s="65">
        <v>200</v>
      </c>
      <c r="D245" s="79">
        <v>1.51</v>
      </c>
      <c r="E245" s="80">
        <v>1.1299999999999999</v>
      </c>
      <c r="F245" s="80">
        <v>12.61</v>
      </c>
      <c r="G245" s="80">
        <v>66.650000000000006</v>
      </c>
      <c r="H245" s="80">
        <v>1066</v>
      </c>
    </row>
    <row r="246" spans="1:8" ht="15.75" customHeight="1" thickBot="1">
      <c r="A246" s="103"/>
      <c r="B246" s="68" t="s">
        <v>61</v>
      </c>
      <c r="C246" s="66">
        <v>26</v>
      </c>
      <c r="D246" s="79">
        <v>1.95</v>
      </c>
      <c r="E246" s="80">
        <v>0.26</v>
      </c>
      <c r="F246" s="80">
        <v>13.26</v>
      </c>
      <c r="G246" s="80">
        <v>63.18</v>
      </c>
      <c r="H246" s="80" t="s">
        <v>58</v>
      </c>
    </row>
    <row r="247" spans="1:8" ht="15.75" thickBot="1">
      <c r="A247" s="103"/>
      <c r="B247" s="68" t="s">
        <v>80</v>
      </c>
      <c r="C247" s="66">
        <v>152</v>
      </c>
      <c r="D247" s="79">
        <v>1.22</v>
      </c>
      <c r="E247" s="80">
        <v>0.3</v>
      </c>
      <c r="F247" s="80">
        <v>11.4</v>
      </c>
      <c r="G247" s="80">
        <v>53.2</v>
      </c>
      <c r="H247" s="80" t="s">
        <v>58</v>
      </c>
    </row>
    <row r="248" spans="1:8" ht="17.25" customHeight="1" thickBot="1">
      <c r="A248" s="104" t="s">
        <v>11</v>
      </c>
      <c r="B248" s="104"/>
      <c r="C248" s="55">
        <v>568</v>
      </c>
      <c r="D248" s="56">
        <f>SUM(D243:D247)</f>
        <v>26.74</v>
      </c>
      <c r="E248" s="57">
        <f>SUM(E243:E247)</f>
        <v>12.299999999999999</v>
      </c>
      <c r="F248" s="57">
        <f>SUM(F243:F247)</f>
        <v>90.560000000000016</v>
      </c>
      <c r="G248" s="57">
        <f>SUM(G243:G247)</f>
        <v>579.91</v>
      </c>
      <c r="H248" s="54" t="s">
        <v>58</v>
      </c>
    </row>
    <row r="249" spans="1:8" ht="20.25" customHeight="1" thickBot="1">
      <c r="A249" s="105" t="s">
        <v>26</v>
      </c>
      <c r="B249" s="105"/>
      <c r="C249" s="105"/>
      <c r="D249" s="105"/>
      <c r="E249" s="105"/>
      <c r="F249" s="105"/>
      <c r="G249" s="105"/>
      <c r="H249" s="105"/>
    </row>
    <row r="250" spans="1:8" ht="39" customHeight="1" thickBot="1">
      <c r="A250" s="103" t="s">
        <v>191</v>
      </c>
      <c r="B250" s="62" t="s">
        <v>193</v>
      </c>
      <c r="C250" s="63">
        <v>210</v>
      </c>
      <c r="D250" s="88">
        <v>24.38</v>
      </c>
      <c r="E250" s="89">
        <v>11.73</v>
      </c>
      <c r="F250" s="89">
        <v>58.91</v>
      </c>
      <c r="G250" s="89">
        <v>438.66</v>
      </c>
      <c r="H250" s="72">
        <v>187</v>
      </c>
    </row>
    <row r="251" spans="1:8" ht="27" customHeight="1" thickBot="1">
      <c r="A251" s="103"/>
      <c r="B251" s="64" t="s">
        <v>114</v>
      </c>
      <c r="C251" s="65">
        <v>200</v>
      </c>
      <c r="D251" s="79">
        <v>1.51</v>
      </c>
      <c r="E251" s="80">
        <v>1.1299999999999999</v>
      </c>
      <c r="F251" s="80">
        <v>12.61</v>
      </c>
      <c r="G251" s="80">
        <v>66.650000000000006</v>
      </c>
      <c r="H251" s="80">
        <v>1066</v>
      </c>
    </row>
    <row r="252" spans="1:8" ht="24.75" customHeight="1" thickBot="1">
      <c r="A252" s="103"/>
      <c r="B252" s="68" t="s">
        <v>61</v>
      </c>
      <c r="C252" s="66">
        <v>26</v>
      </c>
      <c r="D252" s="79">
        <v>1.95</v>
      </c>
      <c r="E252" s="80">
        <v>0.26</v>
      </c>
      <c r="F252" s="80">
        <v>13.26</v>
      </c>
      <c r="G252" s="80">
        <v>63.18</v>
      </c>
      <c r="H252" s="80" t="s">
        <v>58</v>
      </c>
    </row>
    <row r="253" spans="1:8" ht="19.5" customHeight="1" thickBot="1">
      <c r="A253" s="103"/>
      <c r="B253" s="68" t="s">
        <v>80</v>
      </c>
      <c r="C253" s="66">
        <v>146</v>
      </c>
      <c r="D253" s="73">
        <v>1.17</v>
      </c>
      <c r="E253" s="74">
        <v>0.28999999999999998</v>
      </c>
      <c r="F253" s="74">
        <v>10.95</v>
      </c>
      <c r="G253" s="74">
        <v>51.1</v>
      </c>
      <c r="H253" s="80" t="s">
        <v>58</v>
      </c>
    </row>
    <row r="254" spans="1:8" ht="14.25" customHeight="1" thickBot="1">
      <c r="A254" s="104" t="s">
        <v>11</v>
      </c>
      <c r="B254" s="104"/>
      <c r="C254" s="56">
        <v>582</v>
      </c>
      <c r="D254" s="56">
        <f>SUM(D249:D253)</f>
        <v>29.009999999999998</v>
      </c>
      <c r="E254" s="57">
        <f>SUM(E249:E253)</f>
        <v>13.409999999999998</v>
      </c>
      <c r="F254" s="57">
        <f>SUM(F249:F253)</f>
        <v>95.73</v>
      </c>
      <c r="G254" s="57">
        <f>SUM(G249:G253)</f>
        <v>619.59</v>
      </c>
      <c r="H254" s="54"/>
    </row>
    <row r="255" spans="1:8" ht="15.75" customHeight="1" thickBot="1">
      <c r="A255" s="105" t="s">
        <v>25</v>
      </c>
      <c r="B255" s="106"/>
      <c r="C255" s="106"/>
      <c r="D255" s="106"/>
      <c r="E255" s="106"/>
      <c r="F255" s="106"/>
      <c r="G255" s="106"/>
      <c r="H255" s="106"/>
    </row>
    <row r="256" spans="1:8" ht="19.5" customHeight="1" thickBot="1">
      <c r="A256" s="103" t="s">
        <v>194</v>
      </c>
      <c r="B256" s="67" t="s">
        <v>65</v>
      </c>
      <c r="C256" s="70">
        <v>75</v>
      </c>
      <c r="D256" s="77">
        <v>0.83</v>
      </c>
      <c r="E256" s="78">
        <v>0.15</v>
      </c>
      <c r="F256" s="78">
        <v>2.85</v>
      </c>
      <c r="G256" s="78">
        <v>16.05</v>
      </c>
      <c r="H256" s="78">
        <v>982</v>
      </c>
    </row>
    <row r="257" spans="1:18" ht="23.25" customHeight="1" thickBot="1">
      <c r="A257" s="103"/>
      <c r="B257" s="68" t="s">
        <v>195</v>
      </c>
      <c r="C257" s="65" t="s">
        <v>70</v>
      </c>
      <c r="D257" s="75">
        <v>6.55</v>
      </c>
      <c r="E257" s="76">
        <v>8.5299999999999994</v>
      </c>
      <c r="F257" s="76">
        <v>14.54</v>
      </c>
      <c r="G257" s="76">
        <v>161.15</v>
      </c>
      <c r="H257" s="74" t="s">
        <v>196</v>
      </c>
    </row>
    <row r="258" spans="1:18" ht="29.25" customHeight="1" thickBot="1">
      <c r="A258" s="103"/>
      <c r="B258" s="68" t="s">
        <v>197</v>
      </c>
      <c r="C258" s="66">
        <v>255</v>
      </c>
      <c r="D258" s="73">
        <v>26.09</v>
      </c>
      <c r="E258" s="74">
        <v>22.03</v>
      </c>
      <c r="F258" s="74">
        <v>50.38</v>
      </c>
      <c r="G258" s="74">
        <v>504.14</v>
      </c>
      <c r="H258" s="74">
        <v>1041</v>
      </c>
    </row>
    <row r="259" spans="1:18" ht="24" customHeight="1" thickBot="1">
      <c r="A259" s="103"/>
      <c r="B259" s="64" t="s">
        <v>97</v>
      </c>
      <c r="C259" s="65">
        <v>200</v>
      </c>
      <c r="D259" s="73">
        <v>0.56999999999999995</v>
      </c>
      <c r="E259" s="74">
        <v>0</v>
      </c>
      <c r="F259" s="74">
        <v>19.55</v>
      </c>
      <c r="G259" s="74">
        <v>80.48</v>
      </c>
      <c r="H259" s="74" t="s">
        <v>64</v>
      </c>
    </row>
    <row r="260" spans="1:18" ht="24" customHeight="1" thickBot="1">
      <c r="A260" s="103"/>
      <c r="B260" s="64" t="s">
        <v>121</v>
      </c>
      <c r="C260" s="66">
        <v>20</v>
      </c>
      <c r="D260" s="73">
        <v>1.5</v>
      </c>
      <c r="E260" s="74">
        <v>0.2</v>
      </c>
      <c r="F260" s="74">
        <v>10.199999999999999</v>
      </c>
      <c r="G260" s="74">
        <v>48.6</v>
      </c>
      <c r="H260" s="74" t="s">
        <v>58</v>
      </c>
    </row>
    <row r="261" spans="1:18" ht="27" customHeight="1" thickBot="1">
      <c r="A261" s="103"/>
      <c r="B261" s="64" t="s">
        <v>62</v>
      </c>
      <c r="C261" s="66">
        <v>20</v>
      </c>
      <c r="D261" s="73">
        <v>1.32</v>
      </c>
      <c r="E261" s="74">
        <v>0.24</v>
      </c>
      <c r="F261" s="74">
        <v>7.92</v>
      </c>
      <c r="G261" s="74">
        <v>39.119999999999997</v>
      </c>
      <c r="H261" s="84" t="s">
        <v>58</v>
      </c>
    </row>
    <row r="262" spans="1:18" ht="15.75" thickBot="1">
      <c r="A262" s="104" t="s">
        <v>13</v>
      </c>
      <c r="B262" s="104"/>
      <c r="C262" s="56">
        <v>790</v>
      </c>
      <c r="D262" s="56">
        <f>SUM(D255:D261)</f>
        <v>36.86</v>
      </c>
      <c r="E262" s="57">
        <f>SUM(E255:E261)</f>
        <v>31.15</v>
      </c>
      <c r="F262" s="57">
        <f>SUM(F255:F261)</f>
        <v>105.44000000000001</v>
      </c>
      <c r="G262" s="57">
        <f>SUM(G255:G261)</f>
        <v>849.54000000000008</v>
      </c>
      <c r="H262" s="54" t="s">
        <v>58</v>
      </c>
    </row>
    <row r="263" spans="1:18" ht="15.75" thickBot="1">
      <c r="A263" s="105" t="s">
        <v>26</v>
      </c>
      <c r="B263" s="105"/>
      <c r="C263" s="105"/>
      <c r="D263" s="105"/>
      <c r="E263" s="105"/>
      <c r="F263" s="105"/>
      <c r="G263" s="105"/>
      <c r="H263" s="105"/>
    </row>
    <row r="264" spans="1:18" ht="16.5" thickBot="1">
      <c r="A264" s="103" t="s">
        <v>194</v>
      </c>
      <c r="B264" s="67" t="s">
        <v>65</v>
      </c>
      <c r="C264" s="70">
        <v>110</v>
      </c>
      <c r="D264" s="71">
        <v>1.21</v>
      </c>
      <c r="E264" s="72">
        <v>0.22</v>
      </c>
      <c r="F264" s="72">
        <v>4.18</v>
      </c>
      <c r="G264" s="72">
        <v>23.54</v>
      </c>
      <c r="H264" s="78">
        <v>982</v>
      </c>
      <c r="R264" s="15"/>
    </row>
    <row r="265" spans="1:18" ht="15" customHeight="1" thickBot="1">
      <c r="A265" s="103"/>
      <c r="B265" s="68" t="s">
        <v>195</v>
      </c>
      <c r="C265" s="65" t="s">
        <v>78</v>
      </c>
      <c r="D265" s="75">
        <v>8.0299999999999994</v>
      </c>
      <c r="E265" s="76">
        <v>10.47</v>
      </c>
      <c r="F265" s="76">
        <v>17.850000000000001</v>
      </c>
      <c r="G265" s="76">
        <v>197.77</v>
      </c>
      <c r="H265" s="74" t="s">
        <v>196</v>
      </c>
      <c r="R265" s="6"/>
    </row>
    <row r="266" spans="1:18" ht="26.25" customHeight="1" thickBot="1">
      <c r="A266" s="103"/>
      <c r="B266" s="68" t="s">
        <v>198</v>
      </c>
      <c r="C266" s="66">
        <v>280</v>
      </c>
      <c r="D266" s="73">
        <v>28.64</v>
      </c>
      <c r="E266" s="74">
        <v>24.19</v>
      </c>
      <c r="F266" s="74">
        <v>55.31</v>
      </c>
      <c r="G266" s="74">
        <v>553.55999999999995</v>
      </c>
      <c r="H266" s="74">
        <v>1041</v>
      </c>
      <c r="R266" s="6"/>
    </row>
    <row r="267" spans="1:18" ht="29.25" customHeight="1" thickBot="1">
      <c r="A267" s="103"/>
      <c r="B267" s="64" t="s">
        <v>97</v>
      </c>
      <c r="C267" s="65">
        <v>200</v>
      </c>
      <c r="D267" s="73">
        <v>0.56999999999999995</v>
      </c>
      <c r="E267" s="74">
        <v>0</v>
      </c>
      <c r="F267" s="74">
        <v>19.55</v>
      </c>
      <c r="G267" s="74">
        <v>80.48</v>
      </c>
      <c r="H267" s="74" t="s">
        <v>64</v>
      </c>
      <c r="R267" s="6"/>
    </row>
    <row r="268" spans="1:18" ht="29.25" customHeight="1" thickBot="1">
      <c r="A268" s="103"/>
      <c r="B268" s="68" t="s">
        <v>61</v>
      </c>
      <c r="C268" s="66">
        <v>30</v>
      </c>
      <c r="D268" s="79">
        <v>2.25</v>
      </c>
      <c r="E268" s="80">
        <v>0.3</v>
      </c>
      <c r="F268" s="80">
        <v>15.3</v>
      </c>
      <c r="G268" s="80">
        <v>72.900000000000006</v>
      </c>
      <c r="H268" s="80" t="s">
        <v>58</v>
      </c>
      <c r="R268" s="6"/>
    </row>
    <row r="269" spans="1:18" ht="30.75" customHeight="1" thickBot="1">
      <c r="A269" s="103"/>
      <c r="B269" s="64" t="s">
        <v>62</v>
      </c>
      <c r="C269" s="66">
        <v>25</v>
      </c>
      <c r="D269" s="73">
        <v>1.65</v>
      </c>
      <c r="E269" s="74">
        <v>0.3</v>
      </c>
      <c r="F269" s="74">
        <v>9.9</v>
      </c>
      <c r="G269" s="74">
        <v>48.9</v>
      </c>
      <c r="H269" s="74" t="s">
        <v>58</v>
      </c>
      <c r="R269" s="6"/>
    </row>
    <row r="270" spans="1:18" ht="15.75" thickBot="1">
      <c r="A270" s="104" t="s">
        <v>13</v>
      </c>
      <c r="B270" s="104"/>
      <c r="C270" s="56">
        <v>915</v>
      </c>
      <c r="D270" s="56">
        <f>SUM(D263:D269)</f>
        <v>42.349999999999994</v>
      </c>
      <c r="E270" s="57">
        <f>SUM(E263:E269)</f>
        <v>35.479999999999997</v>
      </c>
      <c r="F270" s="57">
        <f>SUM(F263:F269)</f>
        <v>122.09</v>
      </c>
      <c r="G270" s="57">
        <f>SUM(G263:G269)</f>
        <v>977.14999999999986</v>
      </c>
      <c r="H270" s="57" t="s">
        <v>58</v>
      </c>
      <c r="R270" s="6"/>
    </row>
    <row r="271" spans="1:18" ht="24" thickBot="1">
      <c r="A271" s="114"/>
      <c r="B271" s="62" t="s">
        <v>199</v>
      </c>
      <c r="C271" s="63">
        <v>100</v>
      </c>
      <c r="D271" s="71">
        <v>13.8</v>
      </c>
      <c r="E271" s="72">
        <v>12.16</v>
      </c>
      <c r="F271" s="72">
        <v>36.89</v>
      </c>
      <c r="G271" s="72">
        <v>312.20999999999998</v>
      </c>
      <c r="H271" s="72">
        <v>60</v>
      </c>
      <c r="R271" s="6"/>
    </row>
    <row r="272" spans="1:18" ht="15" customHeight="1" thickBot="1">
      <c r="A272" s="114"/>
      <c r="B272" s="64" t="s">
        <v>96</v>
      </c>
      <c r="C272" s="65" t="s">
        <v>57</v>
      </c>
      <c r="D272" s="73">
        <v>0.04</v>
      </c>
      <c r="E272" s="74">
        <v>0</v>
      </c>
      <c r="F272" s="74">
        <v>9.19</v>
      </c>
      <c r="G272" s="74">
        <v>36.92</v>
      </c>
      <c r="H272" s="74">
        <v>431</v>
      </c>
      <c r="R272" s="6"/>
    </row>
    <row r="273" spans="1:18">
      <c r="A273" s="140" t="s">
        <v>200</v>
      </c>
      <c r="B273" s="140"/>
      <c r="C273" s="69">
        <v>304</v>
      </c>
      <c r="D273" s="69">
        <f>D271+D272</f>
        <v>13.84</v>
      </c>
      <c r="E273" s="69">
        <f>E271+E272</f>
        <v>12.16</v>
      </c>
      <c r="F273" s="69">
        <f>F271+F272</f>
        <v>46.08</v>
      </c>
      <c r="G273" s="69">
        <f>G271+G272</f>
        <v>349.13</v>
      </c>
      <c r="H273" s="53"/>
      <c r="J273" s="6"/>
      <c r="L273" s="6"/>
      <c r="M273" s="6"/>
      <c r="N273" s="6"/>
      <c r="O273" s="6"/>
      <c r="P273" s="6"/>
      <c r="Q273" s="6"/>
      <c r="R273" s="6"/>
    </row>
    <row r="274" spans="1:18" ht="3.75" customHeight="1" thickBot="1">
      <c r="A274" s="118"/>
      <c r="B274" s="119"/>
      <c r="C274" s="56"/>
      <c r="D274" s="56"/>
      <c r="E274" s="57"/>
      <c r="F274" s="57"/>
      <c r="G274" s="57"/>
      <c r="H274" s="54"/>
      <c r="J274" s="6"/>
      <c r="K274" s="16"/>
      <c r="L274" s="6"/>
      <c r="M274" s="6"/>
      <c r="N274" s="6"/>
      <c r="O274" s="6"/>
      <c r="P274" s="6"/>
      <c r="Q274" s="6"/>
      <c r="R274" s="6"/>
    </row>
    <row r="275" spans="1:18" ht="16.5" hidden="1" thickBot="1">
      <c r="A275" s="101"/>
      <c r="B275" s="62"/>
      <c r="C275" s="63"/>
      <c r="D275" s="71"/>
      <c r="E275" s="72"/>
      <c r="F275" s="72"/>
      <c r="G275" s="72"/>
      <c r="H275" s="72"/>
      <c r="K275" s="16"/>
    </row>
    <row r="276" spans="1:18" ht="15.75" hidden="1" thickBot="1">
      <c r="A276" s="111"/>
      <c r="B276" s="64"/>
      <c r="C276" s="66"/>
      <c r="D276" s="73"/>
      <c r="E276" s="74"/>
      <c r="F276" s="74"/>
      <c r="G276" s="74"/>
      <c r="H276" s="74"/>
    </row>
    <row r="277" spans="1:18" ht="15.75" hidden="1" thickBot="1">
      <c r="A277" s="149"/>
      <c r="B277" s="150"/>
      <c r="C277" s="69"/>
      <c r="D277" s="69"/>
      <c r="E277" s="69"/>
      <c r="F277" s="69"/>
      <c r="G277" s="69"/>
      <c r="H277" s="96"/>
    </row>
    <row r="278" spans="1:18">
      <c r="A278" s="124" t="s">
        <v>36</v>
      </c>
      <c r="B278" s="125"/>
      <c r="C278" s="48"/>
      <c r="D278" s="49">
        <f>D277+D382+D366</f>
        <v>44.16</v>
      </c>
      <c r="E278" s="49">
        <f>E277+E382+E366</f>
        <v>43.059999999999995</v>
      </c>
      <c r="F278" s="49">
        <f>F277+F382+F366</f>
        <v>199.97</v>
      </c>
      <c r="G278" s="49">
        <f>G277+G382+G366</f>
        <v>1364.02</v>
      </c>
      <c r="H278" s="35"/>
    </row>
    <row r="279" spans="1:18">
      <c r="A279" s="24" t="s">
        <v>37</v>
      </c>
      <c r="B279" s="24"/>
      <c r="C279" s="23"/>
      <c r="D279" s="26">
        <f>D277+D391+D373</f>
        <v>51.24</v>
      </c>
      <c r="E279" s="26">
        <f>E277+E391+E373</f>
        <v>49.33</v>
      </c>
      <c r="F279" s="26">
        <f>F277+F391+F373</f>
        <v>233.92</v>
      </c>
      <c r="G279" s="26">
        <f>G277+G391+G373</f>
        <v>1584.61</v>
      </c>
      <c r="H279" s="25"/>
    </row>
    <row r="280" spans="1:18" ht="15.75" customHeight="1">
      <c r="A280" s="128" t="s">
        <v>52</v>
      </c>
      <c r="B280" s="129"/>
      <c r="C280" s="129"/>
      <c r="D280" s="129"/>
      <c r="E280" s="129"/>
      <c r="F280" s="129"/>
      <c r="G280" s="129"/>
      <c r="H280" s="130"/>
    </row>
    <row r="281" spans="1:18" ht="38.25" customHeight="1" thickBot="1">
      <c r="A281" s="105" t="s">
        <v>25</v>
      </c>
      <c r="B281" s="105"/>
      <c r="C281" s="105"/>
      <c r="D281" s="105"/>
      <c r="E281" s="105"/>
      <c r="F281" s="105"/>
      <c r="G281" s="105"/>
      <c r="H281" s="105"/>
    </row>
    <row r="282" spans="1:18" ht="38.25" customHeight="1" thickBot="1">
      <c r="A282" s="101" t="s">
        <v>8</v>
      </c>
      <c r="B282" s="62" t="s">
        <v>183</v>
      </c>
      <c r="C282" s="70">
        <v>110</v>
      </c>
      <c r="D282" s="71">
        <v>14.51</v>
      </c>
      <c r="E282" s="72">
        <v>10.11</v>
      </c>
      <c r="F282" s="72">
        <v>6.41</v>
      </c>
      <c r="G282" s="72">
        <v>154.61000000000001</v>
      </c>
      <c r="H282" s="72">
        <v>256</v>
      </c>
    </row>
    <row r="283" spans="1:18" ht="21.75" thickBot="1">
      <c r="A283" s="102"/>
      <c r="B283" s="68" t="s">
        <v>184</v>
      </c>
      <c r="C283" s="66">
        <v>150</v>
      </c>
      <c r="D283" s="73">
        <v>3.09</v>
      </c>
      <c r="E283" s="74">
        <v>4.47</v>
      </c>
      <c r="F283" s="74">
        <v>20.100000000000001</v>
      </c>
      <c r="G283" s="74">
        <v>119.99</v>
      </c>
      <c r="H283" s="74">
        <v>371</v>
      </c>
    </row>
    <row r="284" spans="1:18" ht="15.75" thickBot="1">
      <c r="A284" s="102"/>
      <c r="B284" s="64" t="s">
        <v>128</v>
      </c>
      <c r="C284" s="65">
        <v>200</v>
      </c>
      <c r="D284" s="73">
        <v>0.19</v>
      </c>
      <c r="E284" s="74">
        <v>0.04</v>
      </c>
      <c r="F284" s="74">
        <v>0.03</v>
      </c>
      <c r="G284" s="74">
        <v>1.33</v>
      </c>
      <c r="H284" s="74">
        <v>1009</v>
      </c>
    </row>
    <row r="285" spans="1:18" ht="15.75" thickBot="1">
      <c r="A285" s="102"/>
      <c r="B285" s="64" t="s">
        <v>61</v>
      </c>
      <c r="C285" s="65">
        <v>17</v>
      </c>
      <c r="D285" s="73">
        <v>1.28</v>
      </c>
      <c r="E285" s="74">
        <v>0.17</v>
      </c>
      <c r="F285" s="74">
        <v>8.67</v>
      </c>
      <c r="G285" s="74">
        <v>41.31</v>
      </c>
      <c r="H285" s="76" t="s">
        <v>58</v>
      </c>
    </row>
    <row r="286" spans="1:18" ht="15" customHeight="1" thickBot="1">
      <c r="A286" s="102"/>
      <c r="B286" s="64" t="s">
        <v>129</v>
      </c>
      <c r="C286" s="66">
        <v>60</v>
      </c>
      <c r="D286" s="73">
        <v>4.8</v>
      </c>
      <c r="E286" s="74">
        <v>15.9</v>
      </c>
      <c r="F286" s="74">
        <v>36.4</v>
      </c>
      <c r="G286" s="74">
        <v>295.60000000000002</v>
      </c>
      <c r="H286" s="74">
        <v>385</v>
      </c>
    </row>
    <row r="287" spans="1:18" ht="23.25" customHeight="1" thickBot="1">
      <c r="A287" s="104" t="s">
        <v>11</v>
      </c>
      <c r="B287" s="104"/>
      <c r="C287" s="56">
        <v>537</v>
      </c>
      <c r="D287" s="56">
        <f>SUM(D282:D286)</f>
        <v>23.870000000000005</v>
      </c>
      <c r="E287" s="57">
        <f>SUM(E282:E286)</f>
        <v>30.689999999999998</v>
      </c>
      <c r="F287" s="57">
        <f>SUM(F282:F286)</f>
        <v>71.61</v>
      </c>
      <c r="G287" s="57">
        <f>SUM(G282:G286)</f>
        <v>612.84</v>
      </c>
      <c r="H287" s="57"/>
    </row>
    <row r="288" spans="1:18" ht="37.5" customHeight="1" thickBot="1">
      <c r="A288" s="105" t="s">
        <v>26</v>
      </c>
      <c r="B288" s="106"/>
      <c r="C288" s="106"/>
      <c r="D288" s="106"/>
      <c r="E288" s="106"/>
      <c r="F288" s="106"/>
      <c r="G288" s="106"/>
      <c r="H288" s="106"/>
    </row>
    <row r="289" spans="1:8" ht="37.5" customHeight="1" thickBot="1">
      <c r="A289" s="112" t="s">
        <v>8</v>
      </c>
      <c r="B289" s="62" t="s">
        <v>127</v>
      </c>
      <c r="C289" s="70">
        <v>110</v>
      </c>
      <c r="D289" s="71">
        <v>14.51</v>
      </c>
      <c r="E289" s="72">
        <v>10.11</v>
      </c>
      <c r="F289" s="72">
        <v>6.41</v>
      </c>
      <c r="G289" s="72">
        <v>154.61000000000001</v>
      </c>
      <c r="H289" s="72">
        <v>256</v>
      </c>
    </row>
    <row r="290" spans="1:8" ht="21.75" thickBot="1">
      <c r="A290" s="113"/>
      <c r="B290" s="68" t="s">
        <v>184</v>
      </c>
      <c r="C290" s="66">
        <v>210</v>
      </c>
      <c r="D290" s="73">
        <v>4.33</v>
      </c>
      <c r="E290" s="74">
        <v>6.26</v>
      </c>
      <c r="F290" s="74">
        <v>28.14</v>
      </c>
      <c r="G290" s="74">
        <v>166.19</v>
      </c>
      <c r="H290" s="74">
        <v>371</v>
      </c>
    </row>
    <row r="291" spans="1:8" ht="15.75" thickBot="1">
      <c r="A291" s="113"/>
      <c r="B291" s="64" t="s">
        <v>128</v>
      </c>
      <c r="C291" s="65">
        <v>200</v>
      </c>
      <c r="D291" s="73">
        <v>0.19</v>
      </c>
      <c r="E291" s="74">
        <v>0.04</v>
      </c>
      <c r="F291" s="74">
        <v>0.03</v>
      </c>
      <c r="G291" s="74">
        <v>1.33</v>
      </c>
      <c r="H291" s="74">
        <v>1009</v>
      </c>
    </row>
    <row r="292" spans="1:8" ht="15.75" thickBot="1">
      <c r="A292" s="113"/>
      <c r="B292" s="68" t="s">
        <v>61</v>
      </c>
      <c r="C292" s="66">
        <v>25</v>
      </c>
      <c r="D292" s="73">
        <v>1.88</v>
      </c>
      <c r="E292" s="74">
        <v>0.25</v>
      </c>
      <c r="F292" s="74">
        <v>12.75</v>
      </c>
      <c r="G292" s="74">
        <v>60.75</v>
      </c>
      <c r="H292" s="74" t="s">
        <v>58</v>
      </c>
    </row>
    <row r="293" spans="1:8" ht="21" customHeight="1" thickBot="1">
      <c r="A293" s="113"/>
      <c r="B293" s="64" t="s">
        <v>129</v>
      </c>
      <c r="C293" s="66">
        <v>60</v>
      </c>
      <c r="D293" s="73">
        <v>4.8</v>
      </c>
      <c r="E293" s="74">
        <v>15.9</v>
      </c>
      <c r="F293" s="74">
        <v>36.4</v>
      </c>
      <c r="G293" s="74">
        <v>295.60000000000002</v>
      </c>
      <c r="H293" s="74">
        <v>385</v>
      </c>
    </row>
    <row r="294" spans="1:8" ht="15.75" customHeight="1" thickBot="1">
      <c r="A294" s="104" t="s">
        <v>11</v>
      </c>
      <c r="B294" s="104"/>
      <c r="C294" s="56">
        <v>605</v>
      </c>
      <c r="D294" s="56">
        <f>SUM(D289:D293)</f>
        <v>25.71</v>
      </c>
      <c r="E294" s="57">
        <f>SUM(E289:E293)</f>
        <v>32.559999999999995</v>
      </c>
      <c r="F294" s="57">
        <f>SUM(F289:F293)</f>
        <v>83.72999999999999</v>
      </c>
      <c r="G294" s="57">
        <f>SUM(G289:G293)</f>
        <v>678.48</v>
      </c>
      <c r="H294" s="57"/>
    </row>
    <row r="295" spans="1:8" ht="41.25" customHeight="1" thickBot="1">
      <c r="A295" s="58"/>
      <c r="B295" s="161" t="s">
        <v>25</v>
      </c>
      <c r="C295" s="162"/>
      <c r="D295" s="162"/>
      <c r="E295" s="162"/>
      <c r="F295" s="162"/>
      <c r="G295" s="162"/>
      <c r="H295" s="57"/>
    </row>
    <row r="296" spans="1:8" ht="41.25" customHeight="1" thickBot="1">
      <c r="A296" s="112" t="s">
        <v>12</v>
      </c>
      <c r="B296" s="62" t="s">
        <v>185</v>
      </c>
      <c r="C296" s="70" t="s">
        <v>186</v>
      </c>
      <c r="D296" s="77">
        <v>4.6900000000000004</v>
      </c>
      <c r="E296" s="78">
        <v>6.07</v>
      </c>
      <c r="F296" s="78">
        <v>11.31</v>
      </c>
      <c r="G296" s="78">
        <v>118.62</v>
      </c>
      <c r="H296" s="72" t="s">
        <v>98</v>
      </c>
    </row>
    <row r="297" spans="1:8" ht="26.25" customHeight="1" thickBot="1">
      <c r="A297" s="113"/>
      <c r="B297" s="68" t="s">
        <v>187</v>
      </c>
      <c r="C297" s="66">
        <v>120</v>
      </c>
      <c r="D297" s="73">
        <v>12.98</v>
      </c>
      <c r="E297" s="74">
        <v>21.9</v>
      </c>
      <c r="F297" s="74">
        <v>14.18</v>
      </c>
      <c r="G297" s="74">
        <v>305.74</v>
      </c>
      <c r="H297" s="74">
        <v>1055</v>
      </c>
    </row>
    <row r="298" spans="1:8" ht="23.25" customHeight="1" thickBot="1">
      <c r="A298" s="113"/>
      <c r="B298" s="64" t="s">
        <v>91</v>
      </c>
      <c r="C298" s="65">
        <v>150</v>
      </c>
      <c r="D298" s="73">
        <v>4.28</v>
      </c>
      <c r="E298" s="74">
        <v>3.83</v>
      </c>
      <c r="F298" s="74">
        <v>29.57</v>
      </c>
      <c r="G298" s="74">
        <v>169.79</v>
      </c>
      <c r="H298" s="76">
        <v>585</v>
      </c>
    </row>
    <row r="299" spans="1:8" ht="22.5" customHeight="1" thickBot="1">
      <c r="A299" s="113"/>
      <c r="B299" s="64" t="s">
        <v>175</v>
      </c>
      <c r="C299" s="65" t="s">
        <v>179</v>
      </c>
      <c r="D299" s="73">
        <v>0.15</v>
      </c>
      <c r="E299" s="74">
        <v>0</v>
      </c>
      <c r="F299" s="74">
        <v>14.61</v>
      </c>
      <c r="G299" s="74">
        <v>59.04</v>
      </c>
      <c r="H299" s="74">
        <v>977</v>
      </c>
    </row>
    <row r="300" spans="1:8" ht="17.25" customHeight="1" thickBot="1">
      <c r="A300" s="113"/>
      <c r="B300" s="64" t="s">
        <v>61</v>
      </c>
      <c r="C300" s="66">
        <v>25</v>
      </c>
      <c r="D300" s="75">
        <v>1.88</v>
      </c>
      <c r="E300" s="76">
        <v>0.25</v>
      </c>
      <c r="F300" s="76">
        <v>12.75</v>
      </c>
      <c r="G300" s="76">
        <v>60.75</v>
      </c>
      <c r="H300" s="74" t="s">
        <v>58</v>
      </c>
    </row>
    <row r="301" spans="1:8" ht="15.75" thickBot="1">
      <c r="A301" s="113"/>
      <c r="B301" s="64" t="s">
        <v>130</v>
      </c>
      <c r="C301" s="66">
        <v>25</v>
      </c>
      <c r="D301" s="73">
        <v>1.65</v>
      </c>
      <c r="E301" s="74">
        <v>0.3</v>
      </c>
      <c r="F301" s="74">
        <v>9.9</v>
      </c>
      <c r="G301" s="74">
        <v>48.9</v>
      </c>
      <c r="H301" s="84" t="s">
        <v>58</v>
      </c>
    </row>
    <row r="302" spans="1:8" ht="15.75" thickBot="1">
      <c r="A302" s="113"/>
      <c r="B302" s="64" t="s">
        <v>80</v>
      </c>
      <c r="C302" s="66">
        <v>122</v>
      </c>
      <c r="D302" s="73">
        <v>0.98</v>
      </c>
      <c r="E302" s="74">
        <v>0.24</v>
      </c>
      <c r="F302" s="74">
        <v>9.15</v>
      </c>
      <c r="G302" s="74">
        <v>42.7</v>
      </c>
      <c r="H302" s="74"/>
    </row>
    <row r="303" spans="1:8" ht="26.25" customHeight="1" thickBot="1">
      <c r="A303" s="104" t="s">
        <v>13</v>
      </c>
      <c r="B303" s="104"/>
      <c r="C303" s="56">
        <v>897</v>
      </c>
      <c r="D303" s="56">
        <f>SUM(D296:D302)</f>
        <v>26.61</v>
      </c>
      <c r="E303" s="57">
        <f>SUM(E296:E302)</f>
        <v>32.589999999999996</v>
      </c>
      <c r="F303" s="57">
        <f>SUM(F296:F302)</f>
        <v>101.47000000000001</v>
      </c>
      <c r="G303" s="57">
        <f>SUM(G296:G302)</f>
        <v>805.54</v>
      </c>
      <c r="H303" s="54"/>
    </row>
    <row r="304" spans="1:8" ht="33" customHeight="1" thickBot="1">
      <c r="A304" s="90"/>
      <c r="B304" s="90"/>
      <c r="C304" s="91" t="s">
        <v>26</v>
      </c>
      <c r="D304" s="92"/>
      <c r="E304" s="92"/>
      <c r="F304" s="92"/>
      <c r="G304" s="92"/>
      <c r="H304" s="92"/>
    </row>
    <row r="305" spans="1:8" ht="33" customHeight="1" thickBot="1">
      <c r="A305" s="112" t="s">
        <v>12</v>
      </c>
      <c r="B305" s="62" t="s">
        <v>188</v>
      </c>
      <c r="C305" s="70" t="s">
        <v>189</v>
      </c>
      <c r="D305" s="77">
        <v>5.89</v>
      </c>
      <c r="E305" s="78">
        <v>7.62</v>
      </c>
      <c r="F305" s="78">
        <v>14.2</v>
      </c>
      <c r="G305" s="78">
        <v>148.91</v>
      </c>
      <c r="H305" s="72" t="s">
        <v>98</v>
      </c>
    </row>
    <row r="306" spans="1:8" ht="24" customHeight="1" thickBot="1">
      <c r="A306" s="113"/>
      <c r="B306" s="68" t="s">
        <v>187</v>
      </c>
      <c r="C306" s="66">
        <v>120</v>
      </c>
      <c r="D306" s="73">
        <v>12.98</v>
      </c>
      <c r="E306" s="74">
        <v>21.9</v>
      </c>
      <c r="F306" s="74">
        <v>14.18</v>
      </c>
      <c r="G306" s="74">
        <v>305.74</v>
      </c>
      <c r="H306" s="74">
        <v>1055</v>
      </c>
    </row>
    <row r="307" spans="1:8" ht="24" customHeight="1" thickBot="1">
      <c r="A307" s="113"/>
      <c r="B307" s="64" t="s">
        <v>91</v>
      </c>
      <c r="C307" s="65">
        <v>180</v>
      </c>
      <c r="D307" s="73">
        <v>5.13</v>
      </c>
      <c r="E307" s="74">
        <v>4.59</v>
      </c>
      <c r="F307" s="74">
        <v>35.479999999999997</v>
      </c>
      <c r="G307" s="74">
        <v>203.74</v>
      </c>
      <c r="H307" s="76">
        <v>585</v>
      </c>
    </row>
    <row r="308" spans="1:8" ht="24.75" customHeight="1" thickBot="1">
      <c r="A308" s="113"/>
      <c r="B308" s="64" t="s">
        <v>175</v>
      </c>
      <c r="C308" s="65" t="s">
        <v>179</v>
      </c>
      <c r="D308" s="73">
        <v>0.15</v>
      </c>
      <c r="E308" s="74">
        <v>0</v>
      </c>
      <c r="F308" s="74">
        <v>14.61</v>
      </c>
      <c r="G308" s="74">
        <v>59.04</v>
      </c>
      <c r="H308" s="74">
        <v>977</v>
      </c>
    </row>
    <row r="309" spans="1:8" ht="18" customHeight="1" thickBot="1">
      <c r="A309" s="113"/>
      <c r="B309" s="64" t="s">
        <v>61</v>
      </c>
      <c r="C309" s="66">
        <v>25</v>
      </c>
      <c r="D309" s="75">
        <v>1.88</v>
      </c>
      <c r="E309" s="76">
        <v>0.25</v>
      </c>
      <c r="F309" s="76">
        <v>12.75</v>
      </c>
      <c r="G309" s="76">
        <v>60.75</v>
      </c>
      <c r="H309" s="74" t="s">
        <v>58</v>
      </c>
    </row>
    <row r="310" spans="1:8" ht="29.25" customHeight="1" thickBot="1">
      <c r="A310" s="113"/>
      <c r="B310" s="64" t="s">
        <v>130</v>
      </c>
      <c r="C310" s="66">
        <v>26</v>
      </c>
      <c r="D310" s="73">
        <v>1.72</v>
      </c>
      <c r="E310" s="74">
        <v>0.31</v>
      </c>
      <c r="F310" s="74">
        <v>10.3</v>
      </c>
      <c r="G310" s="74">
        <v>50.86</v>
      </c>
      <c r="H310" s="84" t="s">
        <v>58</v>
      </c>
    </row>
    <row r="311" spans="1:8" ht="19.5" customHeight="1" thickBot="1">
      <c r="A311" s="113"/>
      <c r="B311" s="64" t="s">
        <v>80</v>
      </c>
      <c r="C311" s="66">
        <v>143</v>
      </c>
      <c r="D311" s="73">
        <v>1.1399999999999999</v>
      </c>
      <c r="E311" s="74">
        <v>0.28999999999999998</v>
      </c>
      <c r="F311" s="74">
        <v>10.73</v>
      </c>
      <c r="G311" s="74">
        <v>50.05</v>
      </c>
      <c r="H311" s="74"/>
    </row>
    <row r="312" spans="1:8" ht="23.25" customHeight="1" thickBot="1">
      <c r="A312" s="104" t="s">
        <v>13</v>
      </c>
      <c r="B312" s="104"/>
      <c r="C312" s="56">
        <v>1009</v>
      </c>
      <c r="D312" s="56">
        <f>SUM(D305:D311)</f>
        <v>28.889999999999997</v>
      </c>
      <c r="E312" s="57">
        <f>SUM(E305:E311)</f>
        <v>34.96</v>
      </c>
      <c r="F312" s="57">
        <f>SUM(F305:F311)</f>
        <v>112.25</v>
      </c>
      <c r="G312" s="57">
        <f>SUM(G305:G311)</f>
        <v>879.08999999999992</v>
      </c>
      <c r="H312" s="54"/>
    </row>
    <row r="313" spans="1:8" ht="24" thickBot="1">
      <c r="A313" s="114" t="s">
        <v>14</v>
      </c>
      <c r="B313" s="62" t="s">
        <v>131</v>
      </c>
      <c r="C313" s="63">
        <v>75</v>
      </c>
      <c r="D313" s="71">
        <v>5.53</v>
      </c>
      <c r="E313" s="72">
        <v>7.74</v>
      </c>
      <c r="F313" s="72">
        <v>48.98</v>
      </c>
      <c r="G313" s="72">
        <v>287.7</v>
      </c>
      <c r="H313" s="72">
        <v>414</v>
      </c>
    </row>
    <row r="314" spans="1:8" ht="15" customHeight="1" thickBot="1">
      <c r="A314" s="114"/>
      <c r="B314" s="64" t="s">
        <v>190</v>
      </c>
      <c r="C314" s="66">
        <v>200</v>
      </c>
      <c r="D314" s="73">
        <v>5.34</v>
      </c>
      <c r="E314" s="74">
        <v>4.8</v>
      </c>
      <c r="F314" s="74">
        <v>9.4</v>
      </c>
      <c r="G314" s="74">
        <v>102.16</v>
      </c>
      <c r="H314" s="74">
        <v>106</v>
      </c>
    </row>
    <row r="315" spans="1:8" ht="15" customHeight="1">
      <c r="A315" s="21" t="s">
        <v>15</v>
      </c>
      <c r="B315" s="37"/>
      <c r="C315" s="53">
        <v>275</v>
      </c>
      <c r="D315" s="53">
        <f>SUM(D313:D314)</f>
        <v>10.870000000000001</v>
      </c>
      <c r="E315" s="53">
        <f>SUM(E313:E314)</f>
        <v>12.54</v>
      </c>
      <c r="F315" s="53">
        <f>SUM(F313:F314)</f>
        <v>58.379999999999995</v>
      </c>
      <c r="G315" s="53">
        <f>SUM(G313:G314)</f>
        <v>389.86</v>
      </c>
      <c r="H315" s="53"/>
    </row>
    <row r="316" spans="1:8" hidden="1">
      <c r="A316" s="103"/>
      <c r="B316" s="60"/>
      <c r="C316" s="61"/>
      <c r="D316" s="52"/>
      <c r="E316" s="52"/>
      <c r="F316" s="52"/>
      <c r="G316" s="52"/>
      <c r="H316" s="52"/>
    </row>
    <row r="317" spans="1:8" hidden="1">
      <c r="A317" s="103"/>
      <c r="B317" s="60"/>
      <c r="C317" s="61"/>
      <c r="D317" s="52"/>
      <c r="E317" s="52"/>
      <c r="F317" s="52"/>
      <c r="G317" s="52"/>
      <c r="H317" s="52"/>
    </row>
    <row r="318" spans="1:8" ht="0.75" customHeight="1">
      <c r="A318" s="120"/>
      <c r="B318" s="121"/>
      <c r="C318" s="69"/>
      <c r="D318" s="69"/>
      <c r="E318" s="69"/>
      <c r="F318" s="69"/>
      <c r="G318" s="69"/>
      <c r="H318" s="59"/>
    </row>
    <row r="319" spans="1:8">
      <c r="A319" s="124" t="s">
        <v>38</v>
      </c>
      <c r="B319" s="125"/>
      <c r="C319" s="23"/>
      <c r="D319" s="19">
        <f>D315+D303+D287</f>
        <v>61.350000000000009</v>
      </c>
      <c r="E319" s="19">
        <f>E315+E303+E287</f>
        <v>75.819999999999993</v>
      </c>
      <c r="F319" s="19">
        <f>F315+F303+F287</f>
        <v>231.46000000000004</v>
      </c>
      <c r="G319" s="19">
        <f>G315+G303+G287</f>
        <v>1808.2400000000002</v>
      </c>
      <c r="H319" s="35"/>
    </row>
    <row r="320" spans="1:8">
      <c r="A320" s="24" t="s">
        <v>39</v>
      </c>
      <c r="B320" s="24"/>
      <c r="C320" s="23"/>
      <c r="D320" s="26">
        <f>D318+D314+D294</f>
        <v>31.05</v>
      </c>
      <c r="E320" s="26">
        <f>E318+E314+E294</f>
        <v>37.359999999999992</v>
      </c>
      <c r="F320" s="26">
        <f>F318+F314</f>
        <v>9.4</v>
      </c>
      <c r="G320" s="26">
        <f>G318+G304+G294</f>
        <v>678.48</v>
      </c>
      <c r="H320" s="25"/>
    </row>
    <row r="321" spans="1:18">
      <c r="A321" s="128" t="s">
        <v>53</v>
      </c>
      <c r="B321" s="129"/>
      <c r="C321" s="129"/>
      <c r="D321" s="129"/>
      <c r="E321" s="129"/>
      <c r="F321" s="129"/>
      <c r="G321" s="129"/>
      <c r="H321" s="130"/>
    </row>
    <row r="322" spans="1:18" ht="15.75" thickBot="1">
      <c r="A322" s="115" t="s">
        <v>25</v>
      </c>
      <c r="B322" s="116"/>
      <c r="C322" s="116"/>
      <c r="D322" s="116"/>
      <c r="E322" s="116"/>
      <c r="F322" s="116"/>
      <c r="G322" s="116"/>
      <c r="H322" s="117"/>
    </row>
    <row r="323" spans="1:18" ht="39" thickBot="1">
      <c r="A323" s="101" t="s">
        <v>8</v>
      </c>
      <c r="B323" s="62" t="s">
        <v>201</v>
      </c>
      <c r="C323" s="63">
        <v>110</v>
      </c>
      <c r="D323" s="71">
        <v>18.23</v>
      </c>
      <c r="E323" s="72">
        <v>25.13</v>
      </c>
      <c r="F323" s="72">
        <v>5.6</v>
      </c>
      <c r="G323" s="78">
        <v>321.5</v>
      </c>
      <c r="H323" s="72" t="s">
        <v>144</v>
      </c>
    </row>
    <row r="324" spans="1:18" ht="27" customHeight="1" thickBot="1">
      <c r="A324" s="102"/>
      <c r="B324" s="64" t="s">
        <v>202</v>
      </c>
      <c r="C324" s="65">
        <v>150</v>
      </c>
      <c r="D324" s="75">
        <v>3.6</v>
      </c>
      <c r="E324" s="76">
        <v>4.78</v>
      </c>
      <c r="F324" s="76">
        <v>36.44</v>
      </c>
      <c r="G324" s="76">
        <v>203.23</v>
      </c>
      <c r="H324" s="74">
        <v>552</v>
      </c>
    </row>
    <row r="325" spans="1:18" ht="19.5" customHeight="1" thickBot="1">
      <c r="A325" s="102"/>
      <c r="B325" s="64" t="s">
        <v>97</v>
      </c>
      <c r="C325" s="65">
        <v>200</v>
      </c>
      <c r="D325" s="73">
        <v>0.56999999999999995</v>
      </c>
      <c r="E325" s="74">
        <v>0</v>
      </c>
      <c r="F325" s="74">
        <v>19.55</v>
      </c>
      <c r="G325" s="74">
        <v>80.48</v>
      </c>
      <c r="H325" s="74" t="s">
        <v>64</v>
      </c>
    </row>
    <row r="326" spans="1:18" ht="15.75" customHeight="1" thickBot="1">
      <c r="A326" s="111"/>
      <c r="B326" s="64" t="s">
        <v>61</v>
      </c>
      <c r="C326" s="65">
        <v>20</v>
      </c>
      <c r="D326" s="73">
        <v>1.5</v>
      </c>
      <c r="E326" s="74">
        <v>0.2</v>
      </c>
      <c r="F326" s="74">
        <v>10.199999999999999</v>
      </c>
      <c r="G326" s="74">
        <v>48.6</v>
      </c>
      <c r="H326" s="76" t="s">
        <v>58</v>
      </c>
      <c r="J326" s="6"/>
      <c r="L326" s="6"/>
      <c r="M326" s="6"/>
      <c r="N326" s="6"/>
      <c r="O326" s="6"/>
      <c r="P326" s="6"/>
      <c r="Q326" s="6"/>
      <c r="R326" s="15"/>
    </row>
    <row r="327" spans="1:18" ht="16.5" customHeight="1" thickBot="1">
      <c r="A327" s="17"/>
      <c r="B327" s="64" t="s">
        <v>145</v>
      </c>
      <c r="C327" s="65">
        <v>106</v>
      </c>
      <c r="D327" s="73">
        <v>0.45</v>
      </c>
      <c r="E327" s="74">
        <v>0.45</v>
      </c>
      <c r="F327" s="74">
        <v>11.07</v>
      </c>
      <c r="G327" s="74">
        <v>50.17</v>
      </c>
      <c r="H327" s="76"/>
      <c r="J327" s="6"/>
      <c r="L327" s="6"/>
      <c r="M327" s="6"/>
      <c r="N327" s="6"/>
      <c r="O327" s="6"/>
      <c r="P327" s="6"/>
      <c r="Q327" s="6"/>
      <c r="R327" s="15"/>
    </row>
    <row r="328" spans="1:18" ht="16.5" customHeight="1" thickBot="1">
      <c r="A328" s="133" t="s">
        <v>11</v>
      </c>
      <c r="B328" s="134"/>
      <c r="C328" s="56">
        <v>586</v>
      </c>
      <c r="D328" s="56">
        <f>SUM(D323:D327)</f>
        <v>24.35</v>
      </c>
      <c r="E328" s="56">
        <f>SUM(E323:E327)</f>
        <v>30.56</v>
      </c>
      <c r="F328" s="56">
        <f>SUM(F323:F327)</f>
        <v>82.860000000000014</v>
      </c>
      <c r="G328" s="56">
        <f>SUM(G323:G327)</f>
        <v>703.98</v>
      </c>
      <c r="H328" s="57"/>
      <c r="J328" s="6"/>
      <c r="K328" s="6"/>
      <c r="L328" s="6"/>
      <c r="M328" s="6"/>
      <c r="N328" s="6"/>
      <c r="O328" s="6"/>
      <c r="P328" s="6"/>
      <c r="Q328" s="6"/>
      <c r="R328" s="15"/>
    </row>
    <row r="329" spans="1:18" ht="16.5" thickBot="1">
      <c r="A329" s="143" t="s">
        <v>26</v>
      </c>
      <c r="B329" s="144"/>
      <c r="C329" s="144"/>
      <c r="D329" s="144"/>
      <c r="E329" s="144"/>
      <c r="F329" s="144"/>
      <c r="G329" s="144"/>
      <c r="H329" s="145"/>
      <c r="J329" s="6"/>
      <c r="K329" s="6"/>
      <c r="L329" s="6"/>
      <c r="M329" s="6"/>
      <c r="N329" s="6"/>
      <c r="O329" s="6"/>
      <c r="P329" s="6"/>
      <c r="Q329" s="6"/>
      <c r="R329" s="15"/>
    </row>
    <row r="330" spans="1:18" ht="39" thickBot="1">
      <c r="A330" s="101" t="s">
        <v>8</v>
      </c>
      <c r="B330" s="62" t="s">
        <v>146</v>
      </c>
      <c r="C330" s="63">
        <v>120</v>
      </c>
      <c r="D330" s="71">
        <v>18.23</v>
      </c>
      <c r="E330" s="72">
        <v>25.13</v>
      </c>
      <c r="F330" s="72">
        <v>5.6</v>
      </c>
      <c r="G330" s="78">
        <v>321.5</v>
      </c>
      <c r="H330" s="72" t="s">
        <v>144</v>
      </c>
      <c r="J330" s="6"/>
      <c r="K330" s="6"/>
      <c r="L330" s="6"/>
      <c r="M330" s="6"/>
      <c r="N330" s="6"/>
      <c r="O330" s="6"/>
      <c r="P330" s="6"/>
      <c r="Q330" s="6"/>
      <c r="R330" s="15"/>
    </row>
    <row r="331" spans="1:18" ht="35.25" customHeight="1" thickBot="1">
      <c r="A331" s="102"/>
      <c r="B331" s="64" t="s">
        <v>202</v>
      </c>
      <c r="C331" s="65">
        <v>180</v>
      </c>
      <c r="D331" s="75">
        <v>4.33</v>
      </c>
      <c r="E331" s="76">
        <v>5.74</v>
      </c>
      <c r="F331" s="76">
        <v>43.73</v>
      </c>
      <c r="G331" s="76">
        <v>243.88</v>
      </c>
      <c r="H331" s="74">
        <v>552</v>
      </c>
      <c r="J331" s="6"/>
      <c r="K331" s="6"/>
      <c r="L331" s="46"/>
      <c r="M331" s="46"/>
      <c r="N331" s="46"/>
      <c r="O331" s="46"/>
      <c r="P331" s="46"/>
      <c r="Q331" s="46"/>
      <c r="R331" s="46"/>
    </row>
    <row r="332" spans="1:18" ht="24.75" customHeight="1" thickBot="1">
      <c r="A332" s="102"/>
      <c r="B332" s="64" t="s">
        <v>97</v>
      </c>
      <c r="C332" s="65">
        <v>200</v>
      </c>
      <c r="D332" s="73">
        <v>0.56999999999999995</v>
      </c>
      <c r="E332" s="74">
        <v>0</v>
      </c>
      <c r="F332" s="74">
        <v>19.55</v>
      </c>
      <c r="G332" s="74">
        <v>80.48</v>
      </c>
      <c r="H332" s="74" t="s">
        <v>64</v>
      </c>
      <c r="K332" s="45"/>
    </row>
    <row r="333" spans="1:18" ht="16.5" thickBot="1">
      <c r="A333" s="111"/>
      <c r="B333" s="64" t="s">
        <v>61</v>
      </c>
      <c r="C333" s="65">
        <v>31</v>
      </c>
      <c r="D333" s="73">
        <v>2.25</v>
      </c>
      <c r="E333" s="74">
        <v>0.3</v>
      </c>
      <c r="F333" s="74">
        <v>15.3</v>
      </c>
      <c r="G333" s="74">
        <v>72.900000000000006</v>
      </c>
      <c r="H333" s="76" t="s">
        <v>58</v>
      </c>
      <c r="K333" s="16"/>
    </row>
    <row r="334" spans="1:18" ht="26.25" customHeight="1" thickBot="1">
      <c r="A334" s="17"/>
      <c r="B334" s="64" t="s">
        <v>145</v>
      </c>
      <c r="C334" s="65">
        <v>123</v>
      </c>
      <c r="D334" s="73">
        <v>0.54</v>
      </c>
      <c r="E334" s="74">
        <v>0.54</v>
      </c>
      <c r="F334" s="74">
        <v>13.23</v>
      </c>
      <c r="G334" s="74">
        <v>59.94</v>
      </c>
      <c r="H334" s="76"/>
    </row>
    <row r="335" spans="1:18" ht="26.25" customHeight="1" thickBot="1">
      <c r="A335" s="133" t="s">
        <v>11</v>
      </c>
      <c r="B335" s="134"/>
      <c r="C335" s="56">
        <v>654</v>
      </c>
      <c r="D335" s="56">
        <f>SUM(D330:D334)</f>
        <v>25.92</v>
      </c>
      <c r="E335" s="56">
        <f>SUM(E330:E334)</f>
        <v>31.709999999999997</v>
      </c>
      <c r="F335" s="56">
        <f>SUM(F330:F334)</f>
        <v>97.41</v>
      </c>
      <c r="G335" s="56">
        <f>SUM(G330:G334)</f>
        <v>778.7</v>
      </c>
      <c r="H335" s="57"/>
    </row>
    <row r="336" spans="1:18" ht="15.75" thickBot="1">
      <c r="A336" s="143" t="s">
        <v>25</v>
      </c>
      <c r="B336" s="144"/>
      <c r="C336" s="144"/>
      <c r="D336" s="144"/>
      <c r="E336" s="144"/>
      <c r="F336" s="144"/>
      <c r="G336" s="144"/>
      <c r="H336" s="145"/>
    </row>
    <row r="337" spans="1:8" ht="24" customHeight="1" thickBot="1">
      <c r="A337" s="101" t="s">
        <v>12</v>
      </c>
      <c r="B337" s="62" t="s">
        <v>170</v>
      </c>
      <c r="C337" s="63">
        <v>60</v>
      </c>
      <c r="D337" s="71">
        <v>0.48</v>
      </c>
      <c r="E337" s="72">
        <v>0.06</v>
      </c>
      <c r="F337" s="72">
        <v>1.5</v>
      </c>
      <c r="G337" s="72">
        <v>8.4600000000000009</v>
      </c>
      <c r="H337" s="72">
        <v>982</v>
      </c>
    </row>
    <row r="338" spans="1:8" ht="16.5" customHeight="1" thickBot="1">
      <c r="A338" s="102"/>
      <c r="B338" s="64" t="s">
        <v>203</v>
      </c>
      <c r="C338" s="65" t="s">
        <v>70</v>
      </c>
      <c r="D338" s="73">
        <v>8.64</v>
      </c>
      <c r="E338" s="74">
        <v>7.45</v>
      </c>
      <c r="F338" s="74">
        <v>14.63</v>
      </c>
      <c r="G338" s="74">
        <v>160.08000000000001</v>
      </c>
      <c r="H338" s="74" t="s">
        <v>147</v>
      </c>
    </row>
    <row r="339" spans="1:8" ht="20.25" customHeight="1" thickBot="1">
      <c r="A339" s="102"/>
      <c r="B339" s="64" t="s">
        <v>99</v>
      </c>
      <c r="C339" s="66">
        <v>120</v>
      </c>
      <c r="D339" s="73">
        <v>14.26</v>
      </c>
      <c r="E339" s="74">
        <v>16.68</v>
      </c>
      <c r="F339" s="74">
        <v>5.46</v>
      </c>
      <c r="G339" s="74">
        <v>228.95</v>
      </c>
      <c r="H339" s="74">
        <v>675</v>
      </c>
    </row>
    <row r="340" spans="1:8" ht="20.25" customHeight="1" thickBot="1">
      <c r="A340" s="102"/>
      <c r="B340" s="64" t="s">
        <v>100</v>
      </c>
      <c r="C340" s="66">
        <v>150</v>
      </c>
      <c r="D340" s="73">
        <v>5.42</v>
      </c>
      <c r="E340" s="74">
        <v>4.07</v>
      </c>
      <c r="F340" s="74">
        <v>31.8</v>
      </c>
      <c r="G340" s="74">
        <v>185.45</v>
      </c>
      <c r="H340" s="74">
        <v>307</v>
      </c>
    </row>
    <row r="341" spans="1:8" ht="16.5" customHeight="1" thickBot="1">
      <c r="A341" s="102"/>
      <c r="B341" s="64" t="s">
        <v>96</v>
      </c>
      <c r="C341" s="65" t="s">
        <v>57</v>
      </c>
      <c r="D341" s="73">
        <v>0.04</v>
      </c>
      <c r="E341" s="74">
        <v>0</v>
      </c>
      <c r="F341" s="74">
        <v>9.19</v>
      </c>
      <c r="G341" s="74">
        <v>36.92</v>
      </c>
      <c r="H341" s="74">
        <v>431</v>
      </c>
    </row>
    <row r="342" spans="1:8" ht="22.5" customHeight="1" thickBot="1">
      <c r="A342" s="102"/>
      <c r="B342" s="64" t="s">
        <v>61</v>
      </c>
      <c r="C342" s="66">
        <v>30</v>
      </c>
      <c r="D342" s="75">
        <v>2.25</v>
      </c>
      <c r="E342" s="76">
        <v>0.3</v>
      </c>
      <c r="F342" s="76">
        <v>15.3</v>
      </c>
      <c r="G342" s="76">
        <v>72.900000000000006</v>
      </c>
      <c r="H342" s="74" t="s">
        <v>58</v>
      </c>
    </row>
    <row r="343" spans="1:8" ht="21.75" customHeight="1" thickBot="1">
      <c r="A343" s="111"/>
      <c r="B343" s="64" t="s">
        <v>62</v>
      </c>
      <c r="C343" s="66">
        <v>25</v>
      </c>
      <c r="D343" s="73">
        <v>1.65</v>
      </c>
      <c r="E343" s="74">
        <v>0.3</v>
      </c>
      <c r="F343" s="74">
        <v>9.9</v>
      </c>
      <c r="G343" s="74">
        <v>48.9</v>
      </c>
      <c r="H343" s="74" t="s">
        <v>58</v>
      </c>
    </row>
    <row r="344" spans="1:8" ht="22.5" customHeight="1" thickBot="1">
      <c r="A344" s="20" t="s">
        <v>13</v>
      </c>
      <c r="B344" s="37"/>
      <c r="C344" s="56">
        <v>809</v>
      </c>
      <c r="D344" s="56">
        <f>SUM(D337:D343)</f>
        <v>32.74</v>
      </c>
      <c r="E344" s="57">
        <f>SUM(E337:E343)</f>
        <v>28.86</v>
      </c>
      <c r="F344" s="57">
        <f>SUM(F337:F343)</f>
        <v>87.78</v>
      </c>
      <c r="G344" s="57">
        <f>SUM(G337:G343)</f>
        <v>741.66</v>
      </c>
      <c r="H344" s="57"/>
    </row>
    <row r="345" spans="1:8" ht="30" customHeight="1" thickBot="1">
      <c r="A345" s="143" t="s">
        <v>26</v>
      </c>
      <c r="B345" s="144"/>
      <c r="C345" s="144"/>
      <c r="D345" s="144"/>
      <c r="E345" s="144"/>
      <c r="F345" s="144"/>
      <c r="G345" s="144"/>
      <c r="H345" s="145"/>
    </row>
    <row r="346" spans="1:8" ht="26.25" customHeight="1" thickBot="1">
      <c r="A346" s="101" t="s">
        <v>12</v>
      </c>
      <c r="B346" s="62" t="s">
        <v>170</v>
      </c>
      <c r="C346" s="63">
        <v>100</v>
      </c>
      <c r="D346" s="71">
        <v>0.8</v>
      </c>
      <c r="E346" s="72">
        <v>0.1</v>
      </c>
      <c r="F346" s="72">
        <v>2.5</v>
      </c>
      <c r="G346" s="72">
        <v>14.1</v>
      </c>
      <c r="H346" s="72">
        <v>982</v>
      </c>
    </row>
    <row r="347" spans="1:8" ht="26.25" customHeight="1" thickBot="1">
      <c r="A347" s="102"/>
      <c r="B347" s="64" t="s">
        <v>203</v>
      </c>
      <c r="C347" s="65" t="s">
        <v>157</v>
      </c>
      <c r="D347" s="73">
        <v>10.8</v>
      </c>
      <c r="E347" s="74">
        <v>9.31</v>
      </c>
      <c r="F347" s="74">
        <v>18.28</v>
      </c>
      <c r="G347" s="74">
        <v>200.1</v>
      </c>
      <c r="H347" s="74" t="s">
        <v>71</v>
      </c>
    </row>
    <row r="348" spans="1:8" ht="24.75" customHeight="1" thickBot="1">
      <c r="A348" s="102"/>
      <c r="B348" s="64" t="s">
        <v>99</v>
      </c>
      <c r="C348" s="66">
        <v>120</v>
      </c>
      <c r="D348" s="73">
        <v>14.26</v>
      </c>
      <c r="E348" s="74">
        <v>16.68</v>
      </c>
      <c r="F348" s="74">
        <v>5.46</v>
      </c>
      <c r="G348" s="74">
        <v>228.95</v>
      </c>
      <c r="H348" s="74">
        <v>675</v>
      </c>
    </row>
    <row r="349" spans="1:8" ht="19.5" customHeight="1" thickBot="1">
      <c r="A349" s="102"/>
      <c r="B349" s="64" t="s">
        <v>100</v>
      </c>
      <c r="C349" s="65">
        <v>180</v>
      </c>
      <c r="D349" s="73">
        <v>6.5</v>
      </c>
      <c r="E349" s="74">
        <v>4.88</v>
      </c>
      <c r="F349" s="74">
        <v>38.159999999999997</v>
      </c>
      <c r="G349" s="74">
        <v>222.53</v>
      </c>
      <c r="H349" s="74">
        <v>307</v>
      </c>
    </row>
    <row r="350" spans="1:8" ht="13.5" customHeight="1" thickBot="1">
      <c r="A350" s="102"/>
      <c r="B350" s="64" t="s">
        <v>96</v>
      </c>
      <c r="C350" s="65" t="s">
        <v>57</v>
      </c>
      <c r="D350" s="73">
        <v>0.04</v>
      </c>
      <c r="E350" s="74">
        <v>0</v>
      </c>
      <c r="F350" s="74">
        <v>9.19</v>
      </c>
      <c r="G350" s="74">
        <v>36.92</v>
      </c>
      <c r="H350" s="74">
        <v>431</v>
      </c>
    </row>
    <row r="351" spans="1:8" ht="18.75" customHeight="1" thickBot="1">
      <c r="A351" s="102"/>
      <c r="B351" s="64" t="s">
        <v>61</v>
      </c>
      <c r="C351" s="66">
        <v>30</v>
      </c>
      <c r="D351" s="75">
        <v>2.25</v>
      </c>
      <c r="E351" s="76">
        <v>0.3</v>
      </c>
      <c r="F351" s="76">
        <v>15.3</v>
      </c>
      <c r="G351" s="76">
        <v>72.900000000000006</v>
      </c>
      <c r="H351" s="74" t="s">
        <v>58</v>
      </c>
    </row>
    <row r="352" spans="1:8" ht="21.75" customHeight="1" thickBot="1">
      <c r="A352" s="111"/>
      <c r="B352" s="64" t="s">
        <v>62</v>
      </c>
      <c r="C352" s="66">
        <v>29</v>
      </c>
      <c r="D352" s="73">
        <v>1.91</v>
      </c>
      <c r="E352" s="74">
        <v>0.35</v>
      </c>
      <c r="F352" s="74">
        <v>11.48</v>
      </c>
      <c r="G352" s="74">
        <v>56.72</v>
      </c>
      <c r="H352" s="74" t="s">
        <v>58</v>
      </c>
    </row>
    <row r="353" spans="1:8" ht="15.75" thickBot="1">
      <c r="A353" s="131" t="s">
        <v>13</v>
      </c>
      <c r="B353" s="132"/>
      <c r="C353" s="56">
        <v>938</v>
      </c>
      <c r="D353" s="56">
        <f>SUM(D346:D352)</f>
        <v>36.559999999999995</v>
      </c>
      <c r="E353" s="57">
        <f>SUM(E346:E352)</f>
        <v>31.62</v>
      </c>
      <c r="F353" s="57">
        <f>SUM(F346:F352)</f>
        <v>100.37</v>
      </c>
      <c r="G353" s="57">
        <f>SUM(G346:G352)</f>
        <v>832.21999999999991</v>
      </c>
      <c r="H353" s="54"/>
    </row>
    <row r="354" spans="1:8" ht="30" thickBot="1">
      <c r="A354" s="126" t="s">
        <v>14</v>
      </c>
      <c r="B354" s="62" t="s">
        <v>148</v>
      </c>
      <c r="C354" s="63">
        <v>80</v>
      </c>
      <c r="D354" s="71">
        <v>7.63</v>
      </c>
      <c r="E354" s="72">
        <v>12.29</v>
      </c>
      <c r="F354" s="72">
        <v>20.77</v>
      </c>
      <c r="G354" s="72">
        <v>224.21</v>
      </c>
      <c r="H354" s="72">
        <v>1065</v>
      </c>
    </row>
    <row r="355" spans="1:8" ht="15.75" thickBot="1">
      <c r="A355" s="127"/>
      <c r="B355" s="64" t="s">
        <v>126</v>
      </c>
      <c r="C355" s="66">
        <v>200</v>
      </c>
      <c r="D355" s="73">
        <v>0</v>
      </c>
      <c r="E355" s="74">
        <v>0</v>
      </c>
      <c r="F355" s="74">
        <v>9.08</v>
      </c>
      <c r="G355" s="74">
        <v>36.32</v>
      </c>
      <c r="H355" s="74">
        <v>663</v>
      </c>
    </row>
    <row r="356" spans="1:8" ht="15.75" thickBot="1">
      <c r="A356" s="149" t="s">
        <v>15</v>
      </c>
      <c r="B356" s="150"/>
      <c r="C356" s="69">
        <v>280</v>
      </c>
      <c r="D356" s="69">
        <f>SUM(D354:D355)</f>
        <v>7.63</v>
      </c>
      <c r="E356" s="69">
        <f>SUM(E354:E355)</f>
        <v>12.29</v>
      </c>
      <c r="F356" s="69">
        <f>SUM(F354:F355)</f>
        <v>29.85</v>
      </c>
      <c r="G356" s="69">
        <f>SUM(G354:G355)</f>
        <v>260.53000000000003</v>
      </c>
      <c r="H356" s="96"/>
    </row>
    <row r="357" spans="1:8">
      <c r="A357" s="22" t="s">
        <v>40</v>
      </c>
      <c r="B357" s="22"/>
      <c r="C357" s="23"/>
      <c r="D357" s="19">
        <f>D356+D303+D327</f>
        <v>34.690000000000005</v>
      </c>
      <c r="E357" s="19">
        <f>E356+E303+E327</f>
        <v>45.33</v>
      </c>
      <c r="F357" s="19">
        <f>F356+F303+F327</f>
        <v>142.39000000000001</v>
      </c>
      <c r="G357" s="19">
        <f>G356+G342+G327</f>
        <v>383.60000000000008</v>
      </c>
      <c r="H357" s="35"/>
    </row>
    <row r="358" spans="1:8">
      <c r="A358" s="24" t="s">
        <v>41</v>
      </c>
      <c r="B358" s="22"/>
      <c r="C358" s="23"/>
      <c r="D358" s="26">
        <f>D356+D315+D327</f>
        <v>18.95</v>
      </c>
      <c r="E358" s="26">
        <f>E356+E315+E327</f>
        <v>25.279999999999998</v>
      </c>
      <c r="F358" s="26">
        <f>F356+F315+F327</f>
        <v>99.299999999999983</v>
      </c>
      <c r="G358" s="26">
        <f>G356+G342+G333</f>
        <v>406.33000000000004</v>
      </c>
      <c r="H358" s="25"/>
    </row>
    <row r="359" spans="1:8" ht="13.5" customHeight="1">
      <c r="A359" s="128" t="s">
        <v>59</v>
      </c>
      <c r="B359" s="129"/>
      <c r="C359" s="129"/>
      <c r="D359" s="129"/>
      <c r="E359" s="129"/>
      <c r="F359" s="129"/>
      <c r="G359" s="129"/>
      <c r="H359" s="130"/>
    </row>
    <row r="360" spans="1:8" ht="15.75" thickBot="1">
      <c r="A360" s="115" t="s">
        <v>25</v>
      </c>
      <c r="B360" s="116"/>
      <c r="C360" s="116"/>
      <c r="D360" s="116"/>
      <c r="E360" s="116"/>
      <c r="F360" s="116"/>
      <c r="G360" s="116"/>
      <c r="H360" s="117"/>
    </row>
    <row r="361" spans="1:8" ht="15.75" thickBot="1">
      <c r="A361" s="101" t="s">
        <v>8</v>
      </c>
      <c r="B361" s="62" t="s">
        <v>204</v>
      </c>
      <c r="C361" s="70" t="s">
        <v>60</v>
      </c>
      <c r="D361" s="71">
        <v>1.64</v>
      </c>
      <c r="E361" s="72">
        <v>1.47</v>
      </c>
      <c r="F361" s="72">
        <v>0.09</v>
      </c>
      <c r="G361" s="72">
        <v>20.149999999999999</v>
      </c>
      <c r="H361" s="72">
        <v>776</v>
      </c>
    </row>
    <row r="362" spans="1:8" ht="21.75" thickBot="1">
      <c r="A362" s="102"/>
      <c r="B362" s="68" t="s">
        <v>205</v>
      </c>
      <c r="C362" s="65" t="s">
        <v>206</v>
      </c>
      <c r="D362" s="73">
        <v>6.45</v>
      </c>
      <c r="E362" s="74">
        <v>6.22</v>
      </c>
      <c r="F362" s="74">
        <v>31.87</v>
      </c>
      <c r="G362" s="74">
        <v>209.24</v>
      </c>
      <c r="H362" s="74">
        <v>515</v>
      </c>
    </row>
    <row r="363" spans="1:8" ht="15.75" thickBot="1">
      <c r="A363" s="102"/>
      <c r="B363" s="64" t="s">
        <v>207</v>
      </c>
      <c r="C363" s="66">
        <v>58</v>
      </c>
      <c r="D363" s="73">
        <v>6.63</v>
      </c>
      <c r="E363" s="74">
        <v>4.71</v>
      </c>
      <c r="F363" s="74">
        <v>22.19</v>
      </c>
      <c r="G363" s="74">
        <v>157.66</v>
      </c>
      <c r="H363" s="74">
        <v>868</v>
      </c>
    </row>
    <row r="364" spans="1:8" ht="15.75" thickBot="1">
      <c r="A364" s="102"/>
      <c r="B364" s="64" t="s">
        <v>208</v>
      </c>
      <c r="C364" s="65">
        <v>200</v>
      </c>
      <c r="D364" s="73">
        <v>1.82</v>
      </c>
      <c r="E364" s="74">
        <v>1.67</v>
      </c>
      <c r="F364" s="74">
        <v>13.22</v>
      </c>
      <c r="G364" s="74">
        <v>75.19</v>
      </c>
      <c r="H364" s="74">
        <v>986</v>
      </c>
    </row>
    <row r="365" spans="1:8" ht="15.75" customHeight="1" thickBot="1">
      <c r="A365" s="102"/>
      <c r="B365" s="64" t="s">
        <v>125</v>
      </c>
      <c r="C365" s="66">
        <v>240</v>
      </c>
      <c r="D365" s="73">
        <v>2.16</v>
      </c>
      <c r="E365" s="74">
        <v>0.72</v>
      </c>
      <c r="F365" s="74">
        <v>30.24</v>
      </c>
      <c r="G365" s="74">
        <v>136.08000000000001</v>
      </c>
      <c r="H365" s="74"/>
    </row>
    <row r="366" spans="1:8" ht="15.75" thickBot="1">
      <c r="A366" s="133" t="s">
        <v>11</v>
      </c>
      <c r="B366" s="134"/>
      <c r="C366" s="56">
        <v>678</v>
      </c>
      <c r="D366" s="56">
        <f>SUM(D361:D365)</f>
        <v>18.7</v>
      </c>
      <c r="E366" s="57">
        <f>SUM(E361:E365)</f>
        <v>14.79</v>
      </c>
      <c r="F366" s="57">
        <f>SUM(F361:F365)</f>
        <v>97.61</v>
      </c>
      <c r="G366" s="57">
        <f>SUM(G361:G365)</f>
        <v>598.32000000000005</v>
      </c>
      <c r="H366" s="54"/>
    </row>
    <row r="367" spans="1:8" ht="13.5" customHeight="1" thickBot="1">
      <c r="A367" s="143" t="s">
        <v>26</v>
      </c>
      <c r="B367" s="144"/>
      <c r="C367" s="144"/>
      <c r="D367" s="144"/>
      <c r="E367" s="144"/>
      <c r="F367" s="144"/>
      <c r="G367" s="144"/>
      <c r="H367" s="145"/>
    </row>
    <row r="368" spans="1:8" ht="21.75" customHeight="1" thickBot="1">
      <c r="A368" s="101" t="s">
        <v>8</v>
      </c>
      <c r="B368" s="62" t="s">
        <v>204</v>
      </c>
      <c r="C368" s="70" t="s">
        <v>60</v>
      </c>
      <c r="D368" s="71">
        <v>1.64</v>
      </c>
      <c r="E368" s="72">
        <v>1.47</v>
      </c>
      <c r="F368" s="72">
        <v>0.09</v>
      </c>
      <c r="G368" s="72">
        <v>20.149999999999999</v>
      </c>
      <c r="H368" s="72">
        <v>776</v>
      </c>
    </row>
    <row r="369" spans="1:8" ht="21.75" thickBot="1">
      <c r="A369" s="102"/>
      <c r="B369" s="68" t="s">
        <v>205</v>
      </c>
      <c r="C369" s="65" t="s">
        <v>88</v>
      </c>
      <c r="D369" s="73">
        <v>7.82</v>
      </c>
      <c r="E369" s="74">
        <v>7.54</v>
      </c>
      <c r="F369" s="74">
        <v>38.630000000000003</v>
      </c>
      <c r="G369" s="74">
        <v>253.63</v>
      </c>
      <c r="H369" s="74" t="s">
        <v>101</v>
      </c>
    </row>
    <row r="370" spans="1:8" ht="15.75" thickBot="1">
      <c r="A370" s="102"/>
      <c r="B370" s="64" t="s">
        <v>207</v>
      </c>
      <c r="C370" s="66">
        <v>58</v>
      </c>
      <c r="D370" s="73">
        <v>6.63</v>
      </c>
      <c r="E370" s="74">
        <v>4.71</v>
      </c>
      <c r="F370" s="74">
        <v>22.19</v>
      </c>
      <c r="G370" s="74">
        <v>157.66</v>
      </c>
      <c r="H370" s="74">
        <v>868</v>
      </c>
    </row>
    <row r="371" spans="1:8" ht="15.75" thickBot="1">
      <c r="A371" s="102"/>
      <c r="B371" s="64" t="s">
        <v>208</v>
      </c>
      <c r="C371" s="65">
        <v>200</v>
      </c>
      <c r="D371" s="73">
        <v>1.82</v>
      </c>
      <c r="E371" s="74">
        <v>1.67</v>
      </c>
      <c r="F371" s="74">
        <v>13.22</v>
      </c>
      <c r="G371" s="74">
        <v>75.19</v>
      </c>
      <c r="H371" s="74">
        <v>986</v>
      </c>
    </row>
    <row r="372" spans="1:8" ht="15.75" customHeight="1" thickBot="1">
      <c r="A372" s="102"/>
      <c r="B372" s="64" t="s">
        <v>125</v>
      </c>
      <c r="C372" s="66">
        <v>238</v>
      </c>
      <c r="D372" s="73">
        <v>2.14</v>
      </c>
      <c r="E372" s="74">
        <v>0.71</v>
      </c>
      <c r="F372" s="74">
        <v>29.99</v>
      </c>
      <c r="G372" s="74">
        <v>134.94999999999999</v>
      </c>
      <c r="H372" s="74"/>
    </row>
    <row r="373" spans="1:8" ht="15.75" thickBot="1">
      <c r="A373" s="133" t="s">
        <v>11</v>
      </c>
      <c r="B373" s="134"/>
      <c r="C373" s="56">
        <v>711</v>
      </c>
      <c r="D373" s="56">
        <f>SUM(D368:D372)</f>
        <v>20.05</v>
      </c>
      <c r="E373" s="57">
        <f>SUM(E368:E372)</f>
        <v>16.099999999999998</v>
      </c>
      <c r="F373" s="57">
        <f>SUM(F368:F372)</f>
        <v>104.12</v>
      </c>
      <c r="G373" s="57">
        <f>SUM(G368:G372)</f>
        <v>641.57999999999993</v>
      </c>
      <c r="H373" s="54"/>
    </row>
    <row r="374" spans="1:8" ht="15.75" customHeight="1" thickBot="1">
      <c r="A374" s="143" t="s">
        <v>25</v>
      </c>
      <c r="B374" s="144"/>
      <c r="C374" s="144"/>
      <c r="D374" s="144"/>
      <c r="E374" s="144"/>
      <c r="F374" s="144"/>
      <c r="G374" s="144"/>
      <c r="H374" s="145"/>
    </row>
    <row r="375" spans="1:8" ht="21.75" thickBot="1">
      <c r="A375" s="101" t="s">
        <v>12</v>
      </c>
      <c r="B375" s="62" t="s">
        <v>102</v>
      </c>
      <c r="C375" s="70" t="s">
        <v>115</v>
      </c>
      <c r="D375" s="71">
        <v>3.81</v>
      </c>
      <c r="E375" s="72">
        <v>5.8</v>
      </c>
      <c r="F375" s="72">
        <v>10.73</v>
      </c>
      <c r="G375" s="72">
        <v>110.33</v>
      </c>
      <c r="H375" s="72" t="s">
        <v>68</v>
      </c>
    </row>
    <row r="376" spans="1:8" ht="34.5" thickBot="1">
      <c r="A376" s="102"/>
      <c r="B376" s="64" t="s">
        <v>172</v>
      </c>
      <c r="C376" s="65">
        <v>100</v>
      </c>
      <c r="D376" s="73">
        <v>11.4</v>
      </c>
      <c r="E376" s="74">
        <v>16.97</v>
      </c>
      <c r="F376" s="74">
        <v>12.87</v>
      </c>
      <c r="G376" s="74">
        <v>249.85</v>
      </c>
      <c r="H376" s="74" t="s">
        <v>104</v>
      </c>
    </row>
    <row r="377" spans="1:8" ht="21.75" thickBot="1">
      <c r="A377" s="102"/>
      <c r="B377" s="64" t="s">
        <v>105</v>
      </c>
      <c r="C377" s="66">
        <v>150</v>
      </c>
      <c r="D377" s="75">
        <v>6.2</v>
      </c>
      <c r="E377" s="76">
        <v>4.74</v>
      </c>
      <c r="F377" s="76">
        <v>37.979999999999997</v>
      </c>
      <c r="G377" s="76">
        <v>219.36</v>
      </c>
      <c r="H377" s="74">
        <v>632</v>
      </c>
    </row>
    <row r="378" spans="1:8" ht="15.75" thickBot="1">
      <c r="A378" s="102"/>
      <c r="B378" s="64" t="s">
        <v>120</v>
      </c>
      <c r="C378" s="66">
        <v>200</v>
      </c>
      <c r="D378" s="73">
        <v>0.21</v>
      </c>
      <c r="E378" s="74">
        <v>7.0000000000000007E-2</v>
      </c>
      <c r="F378" s="74">
        <v>13.13</v>
      </c>
      <c r="G378" s="74">
        <v>53.99</v>
      </c>
      <c r="H378" s="74">
        <v>667</v>
      </c>
    </row>
    <row r="379" spans="1:8" ht="15.75" thickBot="1">
      <c r="A379" s="102"/>
      <c r="B379" s="64" t="s">
        <v>121</v>
      </c>
      <c r="C379" s="66">
        <v>20</v>
      </c>
      <c r="D379" s="73">
        <v>1.5</v>
      </c>
      <c r="E379" s="74">
        <v>0.2</v>
      </c>
      <c r="F379" s="74">
        <v>10.199999999999999</v>
      </c>
      <c r="G379" s="74">
        <v>48.6</v>
      </c>
      <c r="H379" s="74" t="s">
        <v>58</v>
      </c>
    </row>
    <row r="380" spans="1:8" ht="15.75" thickBot="1">
      <c r="A380" s="102"/>
      <c r="B380" s="64" t="s">
        <v>62</v>
      </c>
      <c r="C380" s="66">
        <v>20</v>
      </c>
      <c r="D380" s="73">
        <v>1.32</v>
      </c>
      <c r="E380" s="74">
        <v>0.24</v>
      </c>
      <c r="F380" s="74">
        <v>7.92</v>
      </c>
      <c r="G380" s="74">
        <v>39.119999999999997</v>
      </c>
      <c r="H380" s="84" t="s">
        <v>58</v>
      </c>
    </row>
    <row r="381" spans="1:8" ht="15.75" thickBot="1">
      <c r="A381" s="111"/>
      <c r="B381" s="64" t="s">
        <v>80</v>
      </c>
      <c r="C381" s="66">
        <v>127</v>
      </c>
      <c r="D381" s="73">
        <v>1.02</v>
      </c>
      <c r="E381" s="74">
        <v>0.25</v>
      </c>
      <c r="F381" s="74">
        <v>9.5299999999999994</v>
      </c>
      <c r="G381" s="74">
        <v>44.45</v>
      </c>
      <c r="H381" s="74" t="s">
        <v>58</v>
      </c>
    </row>
    <row r="382" spans="1:8" ht="15.75" thickBot="1">
      <c r="A382" s="133" t="s">
        <v>13</v>
      </c>
      <c r="B382" s="134"/>
      <c r="C382" s="56">
        <v>842</v>
      </c>
      <c r="D382" s="56">
        <f>SUM(D375:D381)</f>
        <v>25.46</v>
      </c>
      <c r="E382" s="57">
        <f>SUM(E375:E381)</f>
        <v>28.269999999999996</v>
      </c>
      <c r="F382" s="57">
        <f>SUM(F375:F381)</f>
        <v>102.36</v>
      </c>
      <c r="G382" s="57">
        <f>SUM(G375:G381)</f>
        <v>765.7</v>
      </c>
      <c r="H382" s="57"/>
    </row>
    <row r="383" spans="1:8" ht="15.75" thickBot="1">
      <c r="A383" s="143" t="s">
        <v>26</v>
      </c>
      <c r="B383" s="144"/>
      <c r="C383" s="144"/>
      <c r="D383" s="144"/>
      <c r="E383" s="144"/>
      <c r="F383" s="144"/>
      <c r="G383" s="144"/>
      <c r="H383" s="145"/>
    </row>
    <row r="384" spans="1:8" ht="21.75" thickBot="1">
      <c r="A384" s="101" t="s">
        <v>12</v>
      </c>
      <c r="B384" s="62" t="s">
        <v>122</v>
      </c>
      <c r="C384" s="70" t="s">
        <v>76</v>
      </c>
      <c r="D384" s="71">
        <v>4.74</v>
      </c>
      <c r="E384" s="72">
        <v>7.21</v>
      </c>
      <c r="F384" s="72">
        <v>13.36</v>
      </c>
      <c r="G384" s="72">
        <v>137.30000000000001</v>
      </c>
      <c r="H384" s="72" t="s">
        <v>68</v>
      </c>
    </row>
    <row r="385" spans="1:8" ht="34.5" thickBot="1">
      <c r="A385" s="102"/>
      <c r="B385" s="64" t="s">
        <v>103</v>
      </c>
      <c r="C385" s="65">
        <v>110</v>
      </c>
      <c r="D385" s="73">
        <v>12.54</v>
      </c>
      <c r="E385" s="74">
        <v>18.670000000000002</v>
      </c>
      <c r="F385" s="74">
        <v>14.16</v>
      </c>
      <c r="G385" s="74">
        <v>274.83</v>
      </c>
      <c r="H385" s="74" t="s">
        <v>104</v>
      </c>
    </row>
    <row r="386" spans="1:8" ht="21.75" thickBot="1">
      <c r="A386" s="102"/>
      <c r="B386" s="64" t="s">
        <v>123</v>
      </c>
      <c r="C386" s="66">
        <v>200</v>
      </c>
      <c r="D386" s="73">
        <v>8.26</v>
      </c>
      <c r="E386" s="74">
        <v>6.32</v>
      </c>
      <c r="F386" s="74">
        <v>50.64</v>
      </c>
      <c r="G386" s="74">
        <v>292.48</v>
      </c>
      <c r="H386" s="74">
        <v>632</v>
      </c>
    </row>
    <row r="387" spans="1:8" ht="15.75" thickBot="1">
      <c r="A387" s="102"/>
      <c r="B387" s="64" t="s">
        <v>120</v>
      </c>
      <c r="C387" s="66">
        <v>200</v>
      </c>
      <c r="D387" s="73">
        <v>0.21</v>
      </c>
      <c r="E387" s="74">
        <v>7.0000000000000007E-2</v>
      </c>
      <c r="F387" s="74">
        <v>13.13</v>
      </c>
      <c r="G387" s="74">
        <v>53.99</v>
      </c>
      <c r="H387" s="74">
        <v>667</v>
      </c>
    </row>
    <row r="388" spans="1:8" ht="15.75" thickBot="1">
      <c r="A388" s="102"/>
      <c r="B388" s="64" t="s">
        <v>61</v>
      </c>
      <c r="C388" s="66">
        <v>30</v>
      </c>
      <c r="D388" s="73">
        <v>2.25</v>
      </c>
      <c r="E388" s="74">
        <v>0.3</v>
      </c>
      <c r="F388" s="74">
        <v>15.3</v>
      </c>
      <c r="G388" s="74">
        <v>72.900000000000006</v>
      </c>
      <c r="H388" s="74" t="s">
        <v>58</v>
      </c>
    </row>
    <row r="389" spans="1:8" ht="15.75" thickBot="1">
      <c r="A389" s="102"/>
      <c r="B389" s="64" t="s">
        <v>62</v>
      </c>
      <c r="C389" s="66">
        <v>30</v>
      </c>
      <c r="D389" s="73">
        <v>1.98</v>
      </c>
      <c r="E389" s="74">
        <v>0.36</v>
      </c>
      <c r="F389" s="74">
        <v>11.88</v>
      </c>
      <c r="G389" s="74">
        <v>58.68</v>
      </c>
      <c r="H389" s="84" t="s">
        <v>58</v>
      </c>
    </row>
    <row r="390" spans="1:8" ht="15.75" thickBot="1">
      <c r="A390" s="111"/>
      <c r="B390" s="64" t="s">
        <v>80</v>
      </c>
      <c r="C390" s="66">
        <v>151</v>
      </c>
      <c r="D390" s="73">
        <v>1.21</v>
      </c>
      <c r="E390" s="74">
        <v>0.3</v>
      </c>
      <c r="F390" s="74">
        <v>11.33</v>
      </c>
      <c r="G390" s="74">
        <v>52.85</v>
      </c>
      <c r="H390" s="74" t="s">
        <v>58</v>
      </c>
    </row>
    <row r="391" spans="1:8" ht="15.75" thickBot="1">
      <c r="A391" s="131" t="s">
        <v>13</v>
      </c>
      <c r="B391" s="132"/>
      <c r="C391" s="56">
        <v>1001</v>
      </c>
      <c r="D391" s="56">
        <f>SUM(D384:D390)</f>
        <v>31.19</v>
      </c>
      <c r="E391" s="57">
        <f>SUM(E384:E390)</f>
        <v>33.229999999999997</v>
      </c>
      <c r="F391" s="57">
        <f>SUM(F384:F390)</f>
        <v>129.79999999999998</v>
      </c>
      <c r="G391" s="57">
        <f>SUM(G384:G390)</f>
        <v>943.03</v>
      </c>
      <c r="H391" s="57"/>
    </row>
    <row r="392" spans="1:8" ht="24.75" thickBot="1">
      <c r="A392" s="126" t="s">
        <v>14</v>
      </c>
      <c r="B392" s="62" t="s">
        <v>124</v>
      </c>
      <c r="C392" s="63">
        <v>75</v>
      </c>
      <c r="D392" s="71">
        <v>8.64</v>
      </c>
      <c r="E392" s="72">
        <v>11.8</v>
      </c>
      <c r="F392" s="72">
        <v>28.19</v>
      </c>
      <c r="G392" s="72">
        <v>253.52</v>
      </c>
      <c r="H392" s="72">
        <v>328</v>
      </c>
    </row>
    <row r="393" spans="1:8" ht="15.75" thickBot="1">
      <c r="A393" s="127"/>
      <c r="B393" s="64" t="s">
        <v>126</v>
      </c>
      <c r="C393" s="66">
        <v>200</v>
      </c>
      <c r="D393" s="73">
        <v>0</v>
      </c>
      <c r="E393" s="74">
        <v>0</v>
      </c>
      <c r="F393" s="74">
        <v>9.08</v>
      </c>
      <c r="G393" s="74">
        <v>36.32</v>
      </c>
      <c r="H393" s="74">
        <v>663</v>
      </c>
    </row>
    <row r="394" spans="1:8">
      <c r="A394" s="21" t="s">
        <v>15</v>
      </c>
      <c r="B394" s="37"/>
      <c r="C394" s="69">
        <v>275</v>
      </c>
      <c r="D394" s="69">
        <f>SUM(D392:D393)</f>
        <v>8.64</v>
      </c>
      <c r="E394" s="69">
        <f>SUM(E392:E393)</f>
        <v>11.8</v>
      </c>
      <c r="F394" s="69">
        <f>SUM(F392:F393)</f>
        <v>37.270000000000003</v>
      </c>
      <c r="G394" s="69">
        <f>SUM(G392:G393)</f>
        <v>289.84000000000003</v>
      </c>
      <c r="H394" s="53"/>
    </row>
    <row r="395" spans="1:8" ht="15.75">
      <c r="A395" s="29" t="s">
        <v>55</v>
      </c>
      <c r="B395" s="30"/>
      <c r="C395" s="42"/>
      <c r="D395" s="43">
        <f>D394+D382+D366</f>
        <v>52.8</v>
      </c>
      <c r="E395" s="43">
        <f>E394+E382+E366</f>
        <v>54.859999999999992</v>
      </c>
      <c r="F395" s="43">
        <f>F394+F382+F366</f>
        <v>237.24</v>
      </c>
      <c r="G395" s="43">
        <f>G394+G382+G366</f>
        <v>1653.8600000000001</v>
      </c>
      <c r="H395" s="44"/>
    </row>
    <row r="396" spans="1:8" ht="15.75">
      <c r="A396" s="31" t="s">
        <v>56</v>
      </c>
      <c r="B396" s="28"/>
      <c r="C396" s="32"/>
      <c r="D396" s="33">
        <f>D394+D353+D391</f>
        <v>76.39</v>
      </c>
      <c r="E396" s="33">
        <f>E394+E353+E391</f>
        <v>76.650000000000006</v>
      </c>
      <c r="F396" s="33">
        <f>F394+F353+F391</f>
        <v>267.44</v>
      </c>
      <c r="G396" s="33">
        <f>G394+G353+G391</f>
        <v>2065.09</v>
      </c>
      <c r="H396" s="34"/>
    </row>
    <row r="397" spans="1:8" ht="15.75">
      <c r="A397" s="2" t="s">
        <v>42</v>
      </c>
      <c r="B397" s="13"/>
      <c r="C397" s="12"/>
      <c r="D397" s="17">
        <f>(D249+D327+D172+D134+D19+D366+D94++D210)/10</f>
        <v>4.6149999999999993</v>
      </c>
      <c r="E397" s="17">
        <f>(E249+E327+E172+E134++E19+E366+E94++E210)/9</f>
        <v>3.1177777777777771</v>
      </c>
      <c r="F397" s="17">
        <f>(F249+F327+F172+F134+F19+F366+F94+F210)/9</f>
        <v>24.89</v>
      </c>
      <c r="G397" s="17">
        <f>(G249+G327+G172+G134++G19+G366+G94+G210)/9</f>
        <v>148.12555555555556</v>
      </c>
      <c r="H397" s="1"/>
    </row>
    <row r="398" spans="1:8" ht="15.75">
      <c r="A398" s="14" t="s">
        <v>43</v>
      </c>
      <c r="B398" s="2"/>
      <c r="C398" s="13"/>
      <c r="D398" s="17">
        <f>(D342+D303+D265+D382++D188+D150+D109+D72+D35)/10</f>
        <v>9.6110000000000007</v>
      </c>
      <c r="E398" s="17">
        <f>(E342+E303+E265+E382++E188+E150+E109+E72+E35)/10</f>
        <v>9.2050000000000018</v>
      </c>
      <c r="F398" s="17">
        <f>(F342+F303+F265+F382++F188+F150+F109+F72+F35)/10</f>
        <v>36.817</v>
      </c>
      <c r="G398" s="17">
        <f>(G342+G303+G265+G382++G188+G150+G109+G72+G35)/10</f>
        <v>268.548</v>
      </c>
      <c r="H398" s="1"/>
    </row>
    <row r="399" spans="1:8" ht="15.75">
      <c r="A399" s="2" t="s">
        <v>44</v>
      </c>
      <c r="B399" s="7"/>
      <c r="C399" s="1"/>
      <c r="D399" s="17">
        <f>(D394+D356+D318+D277++D199+D161+D121+D83+D47)/10</f>
        <v>6.5670000000000002</v>
      </c>
      <c r="E399" s="17">
        <f>(E394+E356+E318+E277++E199+E161+E121+E83+E47)/10</f>
        <v>6.8029999999999999</v>
      </c>
      <c r="F399" s="17">
        <f>(F394+F356+F318+F277++F199+F161+F121+F83+F47)/10</f>
        <v>23.73</v>
      </c>
      <c r="G399" s="17">
        <f>(G394+G356+G318+G277++G199+G161+G121+G83+G47)/10</f>
        <v>184.42500000000001</v>
      </c>
      <c r="H399" s="1"/>
    </row>
    <row r="400" spans="1:8" ht="15.75">
      <c r="A400" s="2" t="s">
        <v>45</v>
      </c>
      <c r="B400" s="2"/>
      <c r="C400" s="3"/>
      <c r="D400" s="17">
        <f>(D256+D217+D180+D141++D373+D100+D26+D217)/10</f>
        <v>10.321999999999999</v>
      </c>
      <c r="E400" s="17">
        <f>(E256+E217+E180+E141++E373+E100+E26+E217)/10</f>
        <v>7.1079999999999997</v>
      </c>
      <c r="F400" s="17">
        <f>(F256+F217+F180+F141++F373+F100+F26+F217)/10</f>
        <v>42.469999999999992</v>
      </c>
      <c r="G400" s="17">
        <f>(G256+G217+G180+G141++G373+G100+G26+G217)/10</f>
        <v>275.13900000000001</v>
      </c>
      <c r="H400" s="1"/>
    </row>
    <row r="401" spans="1:8" ht="15.75">
      <c r="A401" s="2" t="s">
        <v>46</v>
      </c>
      <c r="B401" s="2"/>
      <c r="C401" s="1"/>
      <c r="D401" s="17">
        <f>(D353+D315+D274+D391+D233+D197++D118+D81+D118+D158)/10</f>
        <v>11.822999999999999</v>
      </c>
      <c r="E401" s="17">
        <f>(E353+E315+E274+E391+E233+E197++E118+E81+E118+E158)/10</f>
        <v>12.139999999999997</v>
      </c>
      <c r="F401" s="17">
        <f>(F353+F315+F274+F391+F233+F197++F118+F81+F118+F158)/10</f>
        <v>47.138999999999996</v>
      </c>
      <c r="G401" s="17">
        <f>(G353+G315+G274+G391+G233+G197++G118+G81+G118+G158)/10</f>
        <v>346.72299999999996</v>
      </c>
      <c r="H401" s="1"/>
    </row>
    <row r="402" spans="1:8" ht="15.75">
      <c r="A402" s="2" t="s">
        <v>47</v>
      </c>
      <c r="C402" s="1"/>
      <c r="D402" s="17">
        <v>7.9653000000000009</v>
      </c>
      <c r="E402" s="18">
        <v>11.058</v>
      </c>
      <c r="F402" s="18">
        <v>47.051000000000009</v>
      </c>
      <c r="G402" s="18">
        <v>321.74299999999999</v>
      </c>
      <c r="H402" s="1"/>
    </row>
  </sheetData>
  <mergeCells count="164">
    <mergeCell ref="A323:A326"/>
    <mergeCell ref="A330:A333"/>
    <mergeCell ref="A336:H336"/>
    <mergeCell ref="A345:H345"/>
    <mergeCell ref="A337:A343"/>
    <mergeCell ref="A322:H322"/>
    <mergeCell ref="A203:H203"/>
    <mergeCell ref="A237:A238"/>
    <mergeCell ref="B295:G295"/>
    <mergeCell ref="A248:B248"/>
    <mergeCell ref="A249:H249"/>
    <mergeCell ref="A254:B254"/>
    <mergeCell ref="A255:H255"/>
    <mergeCell ref="A271:A272"/>
    <mergeCell ref="A273:B273"/>
    <mergeCell ref="A278:B278"/>
    <mergeCell ref="A133:B133"/>
    <mergeCell ref="A134:H134"/>
    <mergeCell ref="A135:A139"/>
    <mergeCell ref="A140:B140"/>
    <mergeCell ref="A141:H141"/>
    <mergeCell ref="A250:A253"/>
    <mergeCell ref="A178:B178"/>
    <mergeCell ref="A200:B200"/>
    <mergeCell ref="A197:A198"/>
    <mergeCell ref="A199:B199"/>
    <mergeCell ref="A256:A261"/>
    <mergeCell ref="A128:A132"/>
    <mergeCell ref="A64:B64"/>
    <mergeCell ref="A65:H65"/>
    <mergeCell ref="A66:A72"/>
    <mergeCell ref="A73:B73"/>
    <mergeCell ref="A74:H74"/>
    <mergeCell ref="A75:A81"/>
    <mergeCell ref="A113:A119"/>
    <mergeCell ref="A111:B111"/>
    <mergeCell ref="A112:H112"/>
    <mergeCell ref="A13:A17"/>
    <mergeCell ref="A18:B18"/>
    <mergeCell ref="A19:H19"/>
    <mergeCell ref="A21:A25"/>
    <mergeCell ref="A26:B26"/>
    <mergeCell ref="A27:H27"/>
    <mergeCell ref="A82:B82"/>
    <mergeCell ref="A83:A84"/>
    <mergeCell ref="A104:A110"/>
    <mergeCell ref="A382:B382"/>
    <mergeCell ref="A335:B335"/>
    <mergeCell ref="A368:A372"/>
    <mergeCell ref="A367:H367"/>
    <mergeCell ref="A361:A365"/>
    <mergeCell ref="A28:A34"/>
    <mergeCell ref="A35:B35"/>
    <mergeCell ref="A36:H36"/>
    <mergeCell ref="A59:A63"/>
    <mergeCell ref="A164:H164"/>
    <mergeCell ref="A121:A122"/>
    <mergeCell ref="A159:A160"/>
    <mergeCell ref="A158:B158"/>
    <mergeCell ref="A127:H127"/>
    <mergeCell ref="A244:A247"/>
    <mergeCell ref="A126:H126"/>
    <mergeCell ref="A204:H204"/>
    <mergeCell ref="A210:B210"/>
    <mergeCell ref="A171:B171"/>
    <mergeCell ref="A172:H172"/>
    <mergeCell ref="A383:H383"/>
    <mergeCell ref="A242:H242"/>
    <mergeCell ref="A212:A216"/>
    <mergeCell ref="A374:H374"/>
    <mergeCell ref="A277:B277"/>
    <mergeCell ref="A120:B120"/>
    <mergeCell ref="A356:B356"/>
    <mergeCell ref="A239:B239"/>
    <mergeCell ref="A328:B328"/>
    <mergeCell ref="A329:H329"/>
    <mergeCell ref="A262:B262"/>
    <mergeCell ref="A263:H263"/>
    <mergeCell ref="A264:A269"/>
    <mergeCell ref="A270:B270"/>
    <mergeCell ref="A47:B47"/>
    <mergeCell ref="A303:B303"/>
    <mergeCell ref="A166:A170"/>
    <mergeCell ref="A95:B95"/>
    <mergeCell ref="A96:H96"/>
    <mergeCell ref="A97:A101"/>
    <mergeCell ref="A281:H281"/>
    <mergeCell ref="A275:A276"/>
    <mergeCell ref="A282:A286"/>
    <mergeCell ref="A287:B287"/>
    <mergeCell ref="A319:B319"/>
    <mergeCell ref="A288:H288"/>
    <mergeCell ref="A289:A293"/>
    <mergeCell ref="A205:A209"/>
    <mergeCell ref="A227:H227"/>
    <mergeCell ref="A179:H179"/>
    <mergeCell ref="A187:B187"/>
    <mergeCell ref="A188:H188"/>
    <mergeCell ref="A189:A195"/>
    <mergeCell ref="A196:B196"/>
    <mergeCell ref="A217:B217"/>
    <mergeCell ref="A211:H211"/>
    <mergeCell ref="A218:H218"/>
    <mergeCell ref="A50:H50"/>
    <mergeCell ref="A45:A46"/>
    <mergeCell ref="A51:H51"/>
    <mergeCell ref="A37:A43"/>
    <mergeCell ref="A44:B44"/>
    <mergeCell ref="G1:H1"/>
    <mergeCell ref="G2:H2"/>
    <mergeCell ref="G3:H3"/>
    <mergeCell ref="G4:H4"/>
    <mergeCell ref="G5:H5"/>
    <mergeCell ref="D8:F8"/>
    <mergeCell ref="A6:H6"/>
    <mergeCell ref="H8:H9"/>
    <mergeCell ref="A8:A9"/>
    <mergeCell ref="B8:B9"/>
    <mergeCell ref="C8:C9"/>
    <mergeCell ref="A11:H11"/>
    <mergeCell ref="A10:H10"/>
    <mergeCell ref="A48:B48"/>
    <mergeCell ref="A12:H12"/>
    <mergeCell ref="A392:A393"/>
    <mergeCell ref="A321:H321"/>
    <mergeCell ref="A359:H359"/>
    <mergeCell ref="A391:B391"/>
    <mergeCell ref="A373:B373"/>
    <mergeCell ref="A384:A390"/>
    <mergeCell ref="A274:B274"/>
    <mergeCell ref="A243:H243"/>
    <mergeCell ref="A318:B318"/>
    <mergeCell ref="A219:A225"/>
    <mergeCell ref="A226:B226"/>
    <mergeCell ref="A228:A234"/>
    <mergeCell ref="A296:A302"/>
    <mergeCell ref="A280:H280"/>
    <mergeCell ref="A235:B235"/>
    <mergeCell ref="A294:B294"/>
    <mergeCell ref="A375:A381"/>
    <mergeCell ref="A305:A311"/>
    <mergeCell ref="A312:B312"/>
    <mergeCell ref="A313:A314"/>
    <mergeCell ref="A316:A317"/>
    <mergeCell ref="A360:H360"/>
    <mergeCell ref="A366:B366"/>
    <mergeCell ref="A353:B353"/>
    <mergeCell ref="A346:A352"/>
    <mergeCell ref="A354:A355"/>
    <mergeCell ref="A52:A56"/>
    <mergeCell ref="A57:B57"/>
    <mergeCell ref="A58:H58"/>
    <mergeCell ref="A102:B102"/>
    <mergeCell ref="A103:H103"/>
    <mergeCell ref="A90:A94"/>
    <mergeCell ref="A88:H88"/>
    <mergeCell ref="A89:H89"/>
    <mergeCell ref="A180:A186"/>
    <mergeCell ref="A142:A148"/>
    <mergeCell ref="A149:B149"/>
    <mergeCell ref="A150:H150"/>
    <mergeCell ref="A151:A157"/>
    <mergeCell ref="A165:H165"/>
    <mergeCell ref="A173:A177"/>
  </mergeCells>
  <phoneticPr fontId="4" type="noConversion"/>
  <pageMargins left="0.7" right="0.7" top="0.75" bottom="0.75" header="0.3" footer="0.3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2021-08-24T04:56:36Z</cp:lastPrinted>
  <dcterms:created xsi:type="dcterms:W3CDTF">2006-09-16T00:00:00Z</dcterms:created>
  <dcterms:modified xsi:type="dcterms:W3CDTF">2023-04-03T11:52:14Z</dcterms:modified>
</cp:coreProperties>
</file>